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11" documentId="13_ncr:1_{F6CB121F-512D-4AA6-A0C1-0FB36C537598}" xr6:coauthVersionLast="47" xr6:coauthVersionMax="47" xr10:uidLastSave="{4282A398-AC3E-4C55-B7FC-C425336E03DD}"/>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<sst xmlns="http://schemas.openxmlformats.org/spreadsheetml/2006/main" count="178586" uniqueCount="39078">
  <si>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</si>
  <si>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</si>
  <si>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</si>
  <si>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</si>
  <si>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</si>
  <si>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</si>
  <si>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</si>
  <si>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</si>
  <si>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</si>
  <si>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</si>
  <si>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</si>
  <si>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</si>
  <si>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</si>
  <si>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</si>
  <si>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</si>
  <si>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</si>
  <si>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</si>
  <si>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</si>
  <si>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</si>
  <si>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</si>
  <si>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</si>
  <si>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</si>
  <si>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</si>
  <si>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</si>
  <si>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</si>
  <si>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</si>
  <si>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</si>
  <si>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</si>
  <si>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</si>
  <si>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</si>
  <si>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</si>
  <si>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</si>
  <si>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</si>
  <si>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</si>
  <si>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</si>
  <si>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</si>
  <si>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</si>
  <si>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</si>
  <si>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</si>
  <si>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</si>
  <si>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</si>
  <si>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</si>
  <si>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</si>
  <si>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</si>
  <si>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</si>
  <si>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</si>
  <si>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</si>
  <si>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</si>
  <si>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</si>
  <si>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</si>
  <si>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</si>
  <si>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</si>
  <si>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</si>
  <si>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</si>
  <si>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</si>
  <si>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</si>
  <si>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</si>
  <si>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</si>
  <si>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</si>
  <si>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</si>
  <si>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</si>
  <si>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</si>
  <si>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</si>
  <si>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</si>
  <si>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</si>
  <si>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</si>
  <si>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</si>
  <si>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</si>
  <si>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</si>
  <si>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</si>
  <si>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</si>
  <si>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</si>
  <si>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</si>
  <si>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</si>
  <si>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</si>
  <si>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</si>
  <si>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</si>
  <si>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</si>
  <si>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</si>
  <si>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</si>
  <si>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</si>
  <si>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</si>
  <si>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</si>
  <si>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</si>
  <si>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</si>
  <si>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</si>
  <si>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</si>
  <si>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</si>
  <si>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</si>
  <si>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</si>
  <si>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</si>
  <si>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</si>
  <si>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</si>
  <si>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</si>
  <si>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</si>
  <si>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</si>
  <si>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</si>
  <si>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</si>
  <si>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</si>
  <si>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</si>
  <si>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</si>
  <si>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</si>
  <si>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</si>
  <si>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</si>
  <si>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</si>
  <si>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</si>
  <si>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</si>
  <si>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</si>
  <si>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</si>
  <si>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</si>
  <si>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</si>
  <si>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</si>
  <si>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</si>
  <si>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</si>
  <si>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</si>
  <si>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</si>
  <si>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</si>
  <si>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</si>
  <si>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</si>
  <si>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</si>
  <si>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</si>
  <si>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</si>
  <si>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</si>
  <si>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</si>
  <si>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</si>
  <si>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</si>
  <si>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</si>
  <si>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</si>
  <si>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</si>
  <si>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</si>
  <si>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</si>
  <si>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</si>
  <si>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</si>
  <si>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</si>
  <si>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</si>
  <si>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</si>
  <si>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</si>
  <si>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</si>
  <si>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</si>
  <si>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</si>
  <si>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</si>
  <si>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</si>
  <si>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</si>
  <si>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</si>
  <si>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</si>
  <si>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</si>
  <si>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</si>
  <si>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</si>
  <si>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</si>
  <si>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</si>
  <si>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</si>
  <si>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</si>
  <si>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</si>
  <si>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</si>
  <si>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</si>
  <si>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</si>
  <si>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</si>
  <si>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</si>
  <si>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</si>
  <si>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</si>
  <si>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</si>
  <si>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</si>
  <si>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</si>
  <si>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</si>
  <si>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</si>
  <si>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</si>
  <si>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</si>
  <si>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</si>
  <si>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</si>
  <si>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</si>
  <si>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</si>
  <si>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</si>
  <si>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</si>
  <si>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</si>
  <si>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</si>
  <si>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</si>
  <si>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</si>
  <si>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</si>
  <si>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</si>
  <si>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</si>
  <si>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</si>
  <si>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</si>
  <si>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</si>
  <si>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</si>
  <si>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</si>
  <si>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</si>
  <si>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</si>
  <si>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</si>
  <si>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</si>
  <si>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</si>
  <si>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</si>
  <si>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</si>
  <si>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</si>
  <si>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</si>
  <si>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</si>
  <si>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</si>
  <si>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</si>
  <si>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</si>
  <si>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</si>
  <si>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</si>
  <si>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</si>
  <si>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</si>
  <si>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</si>
  <si>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</si>
  <si>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</si>
  <si>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</si>
  <si>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</si>
  <si>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</si>
  <si>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</si>
  <si>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</si>
  <si>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</si>
  <si>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</si>
  <si>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</si>
  <si>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</si>
  <si>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</si>
  <si>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</si>
  <si>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</si>
  <si>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</si>
  <si>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</si>
  <si>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</si>
  <si>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</si>
  <si>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</si>
  <si>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</si>
  <si>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</si>
  <si>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</si>
  <si>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</si>
  <si>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</si>
  <si>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</si>
  <si>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</si>
  <si>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</si>
  <si>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</si>
  <si>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</si>
  <si>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</si>
  <si>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</si>
  <si>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</si>
  <si>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</si>
  <si>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</si>
  <si>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</si>
  <si>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</si>
  <si>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</si>
  <si>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</si>
  <si>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</si>
  <si>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</si>
  <si>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</si>
  <si>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</si>
  <si>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</si>
  <si>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</si>
  <si>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</si>
  <si>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</si>
  <si>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</si>
  <si>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</si>
  <si>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</si>
  <si>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</si>
  <si>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</si>
  <si>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</si>
  <si>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</si>
  <si>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</si>
  <si>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</si>
  <si>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</si>
  <si>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</si>
  <si>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</si>
  <si>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</si>
  <si>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</si>
  <si>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</si>
  <si>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</si>
  <si>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</si>
  <si>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</si>
  <si>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</si>
  <si>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</si>
  <si>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</si>
  <si>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</si>
  <si>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</si>
  <si>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</si>
  <si>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</si>
  <si>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</si>
  <si>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</si>
  <si>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</si>
  <si>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</si>
  <si>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</si>
  <si>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</si>
  <si>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</si>
  <si>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</si>
  <si>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</si>
  <si>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</si>
  <si>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</si>
  <si>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</si>
  <si>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</si>
  <si>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</si>
  <si>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</si>
  <si>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</si>
  <si>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</si>
  <si>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</si>
  <si>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</si>
  <si>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</si>
  <si>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</si>
  <si>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</si>
  <si>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</si>
  <si>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</si>
  <si>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</si>
  <si>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</si>
  <si>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</si>
  <si>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</si>
  <si>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</si>
  <si>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</si>
  <si>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</si>
  <si>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</si>
  <si>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</si>
  <si>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</si>
  <si>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</si>
  <si>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</si>
  <si>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</si>
  <si>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</si>
  <si>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</si>
  <si>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</si>
  <si>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</si>
  <si>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</si>
  <si>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</si>
  <si>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</si>
  <si>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</si>
  <si>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</si>
  <si>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</si>
  <si>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</si>
  <si>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</si>
  <si>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</si>
  <si>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</si>
  <si>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</si>
  <si>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</si>
  <si>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</si>
  <si>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</si>
  <si>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</si>
  <si>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</si>
  <si>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</si>
  <si>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</si>
  <si>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</si>
  <si>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</si>
  <si>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</si>
  <si>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</si>
  <si>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</si>
  <si>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</si>
  <si>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</si>
  <si>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</si>
  <si>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</si>
  <si>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</si>
  <si>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</si>
  <si>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</si>
  <si>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</si>
  <si>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</si>
  <si>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</si>
  <si>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</si>
  <si>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</si>
  <si>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</si>
  <si>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</si>
  <si>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</si>
  <si>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</si>
  <si>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</si>
  <si>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</si>
  <si>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</si>
  <si>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</si>
  <si>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</si>
  <si>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</si>
  <si>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</si>
  <si>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</si>
  <si>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</si>
  <si>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</si>
  <si>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</si>
  <si>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</si>
  <si>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</si>
  <si>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</si>
  <si>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</si>
  <si>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</si>
  <si>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</si>
  <si>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</si>
  <si>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</si>
  <si>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</si>
  <si>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</si>
  <si>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</si>
  <si>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</si>
  <si>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</si>
  <si>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</si>
  <si>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</si>
  <si>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</si>
  <si>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</si>
  <si>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</si>
  <si>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</si>
  <si>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</si>
  <si>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</si>
  <si>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</si>
  <si>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</si>
  <si>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</si>
  <si>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</si>
  <si>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</si>
  <si>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</si>
  <si>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</si>
  <si>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</si>
  <si>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</si>
  <si>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</si>
  <si>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</si>
  <si>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</si>
  <si>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</si>
  <si>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</si>
  <si>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</si>
  <si>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</si>
  <si>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</si>
  <si>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</si>
  <si>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</si>
  <si>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</si>
  <si>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</si>
  <si>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</si>
  <si>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</si>
  <si>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</si>
  <si>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</si>
  <si>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</si>
  <si>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</si>
  <si>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</si>
  <si>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</si>
  <si>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</si>
  <si>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</si>
  <si>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</si>
  <si>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</si>
  <si>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</si>
  <si>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</si>
  <si>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</si>
  <si>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</si>
  <si>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</si>
  <si>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</si>
  <si>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</si>
  <si>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</si>
  <si>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</si>
  <si>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</si>
  <si>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</si>
  <si>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</si>
  <si>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</si>
  <si>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</si>
  <si>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</si>
  <si>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</si>
  <si>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</si>
  <si>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</si>
  <si>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</si>
  <si>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</si>
  <si>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</si>
  <si>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</si>
  <si>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</si>
  <si>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</si>
  <si>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</si>
  <si>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</si>
  <si>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</si>
  <si>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</si>
  <si>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</si>
  <si>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</si>
  <si>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</si>
  <si>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</si>
  <si>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</si>
  <si>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</si>
  <si>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</si>
  <si>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</si>
  <si>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</si>
  <si>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</si>
  <si>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</si>
  <si>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</si>
  <si>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</si>
  <si>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</si>
  <si>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</si>
  <si>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</si>
  <si>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</si>
  <si>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</si>
  <si>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</si>
  <si>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</si>
  <si>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</si>
  <si>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</si>
  <si>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</si>
  <si>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</si>
  <si>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</si>
  <si>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</si>
  <si>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</si>
  <si>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</si>
  <si>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</si>
  <si>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</si>
  <si>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</si>
  <si>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</si>
  <si>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</si>
  <si>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</si>
  <si>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</si>
  <si>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</si>
  <si>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</si>
  <si>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</si>
  <si>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</si>
  <si>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</si>
  <si>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</si>
  <si>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</si>
  <si>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</si>
  <si>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</si>
  <si>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</si>
  <si>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</si>
  <si>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</si>
  <si>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</si>
  <si>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</si>
  <si>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</si>
  <si>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</si>
  <si>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</si>
  <si>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</si>
  <si>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</si>
  <si>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</si>
  <si>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</si>
  <si>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</si>
  <si>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</si>
  <si>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</si>
  <si>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</si>
  <si>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</si>
  <si>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</si>
  <si>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</si>
  <si>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</si>
  <si>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</si>
  <si>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</si>
  <si>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</si>
  <si>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</si>
  <si>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</si>
  <si>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</si>
  <si>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</si>
  <si>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</si>
  <si>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</si>
  <si>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</si>
  <si>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</si>
  <si>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</si>
  <si>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</si>
  <si>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</si>
  <si>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</si>
  <si>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</si>
  <si>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</si>
  <si>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</si>
  <si>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</si>
  <si>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</si>
  <si>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</si>
  <si>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</si>
  <si>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</si>
  <si>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</si>
  <si>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</si>
  <si>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</si>
  <si>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</si>
  <si>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</si>
  <si>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</si>
  <si>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</si>
  <si>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</si>
  <si>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</si>
  <si>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</si>
  <si>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</si>
  <si>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</si>
  <si>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</si>
  <si>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</si>
  <si>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</si>
  <si>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</si>
  <si>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</si>
  <si>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</si>
  <si>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</si>
  <si>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</si>
  <si>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</si>
  <si>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</si>
  <si>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</si>
  <si>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</si>
  <si>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</si>
  <si>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</si>
  <si>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</si>
  <si>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</si>
  <si>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</si>
  <si>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</si>
  <si>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</si>
  <si>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</si>
  <si>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</si>
  <si>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</si>
  <si>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</si>
  <si>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</si>
  <si>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</si>
  <si>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</si>
  <si>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</si>
  <si>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</si>
  <si>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</si>
  <si>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</si>
  <si>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</si>
  <si>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</si>
  <si>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</si>
  <si>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</si>
  <si>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</si>
  <si>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</si>
  <si>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</si>
  <si>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</si>
  <si>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</si>
  <si>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</si>
  <si>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</si>
  <si>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</si>
  <si>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</si>
  <si>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</si>
  <si>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</si>
  <si>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</si>
  <si>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</si>
  <si>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</si>
  <si>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</si>
  <si>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</si>
  <si>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</si>
  <si>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</si>
  <si>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</si>
  <si>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</si>
  <si>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</si>
  <si>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</si>
  <si>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</si>
  <si>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</si>
  <si>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</si>
  <si>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</si>
  <si>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</si>
  <si>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</si>
  <si>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</si>
  <si>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</si>
  <si>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</si>
  <si>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</si>
  <si>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</si>
  <si>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</si>
  <si>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</si>
  <si>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</si>
  <si>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</si>
  <si>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</si>
  <si>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</si>
  <si>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</si>
  <si>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</si>
  <si>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</si>
  <si>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</si>
  <si>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</si>
  <si>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</si>
  <si>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</si>
  <si>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</si>
  <si>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</si>
  <si>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</si>
  <si>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</si>
  <si>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</si>
  <si>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</si>
  <si>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</si>
  <si>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</si>
  <si>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</si>
  <si>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</si>
  <si>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</si>
  <si>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</si>
  <si>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</si>
  <si>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</si>
  <si>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</si>
  <si>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</si>
  <si>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</si>
  <si>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</si>
  <si>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</si>
  <si>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</si>
  <si>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</si>
  <si>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</si>
  <si>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</si>
  <si>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</si>
  <si>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</si>
  <si>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</si>
  <si>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</si>
  <si>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</si>
  <si>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</si>
  <si>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</si>
  <si>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</si>
  <si>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</si>
  <si>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</si>
  <si>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</si>
  <si>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</si>
  <si>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</si>
  <si>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</si>
  <si>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</si>
  <si>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</si>
  <si>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</si>
  <si>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</si>
  <si>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</si>
  <si>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</si>
  <si>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</si>
  <si>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</si>
  <si>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</si>
  <si>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</si>
  <si>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</si>
  <si>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</si>
  <si>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</si>
  <si>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</si>
  <si>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</si>
  <si>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</si>
  <si>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</si>
  <si>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</si>
  <si>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</si>
  <si>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</si>
  <si>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</si>
  <si>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</si>
  <si>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</si>
  <si>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</si>
  <si>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</si>
  <si>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</si>
  <si>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</si>
  <si>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</si>
  <si>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</si>
  <si>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</si>
  <si>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</si>
  <si>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</si>
  <si>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</si>
  <si>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</si>
  <si>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</si>
  <si>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</si>
  <si>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</si>
  <si>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</si>
  <si>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</si>
  <si>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</si>
  <si>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</si>
  <si>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</si>
  <si>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</si>
  <si>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</si>
  <si>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</si>
  <si>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</si>
  <si>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</si>
  <si>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</si>
  <si>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</si>
  <si>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</si>
  <si>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</si>
  <si>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</si>
  <si>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</si>
  <si>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</si>
  <si>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</si>
  <si>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</si>
  <si>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</si>
  <si>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</si>
  <si>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</si>
  <si>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</si>
  <si>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</si>
  <si>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</si>
  <si>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</si>
  <si>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</si>
  <si>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</si>
  <si>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</si>
  <si>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</si>
  <si>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</si>
  <si>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</si>
  <si>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</si>
  <si>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</si>
  <si>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</si>
  <si>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</si>
  <si>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</si>
  <si>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</si>
  <si>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</si>
  <si>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</si>
  <si>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</si>
  <si>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</si>
  <si>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</si>
  <si>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</si>
  <si>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</si>
  <si>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</si>
  <si>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</si>
  <si>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</si>
  <si>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</si>
  <si>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</si>
  <si>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</si>
  <si>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</si>
  <si>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</si>
  <si>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</si>
  <si>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</si>
  <si>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</si>
  <si>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</si>
  <si>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</si>
  <si>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</si>
  <si>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</si>
  <si>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</si>
  <si>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</si>
  <si>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</si>
  <si>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</si>
  <si>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</si>
  <si>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</si>
  <si>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</si>
  <si>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</si>
  <si>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</si>
  <si>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</si>
  <si>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</si>
  <si>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</si>
  <si>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</si>
  <si>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</si>
  <si>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</si>
  <si>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</si>
  <si>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</si>
  <si>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</si>
  <si>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</si>
  <si>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</si>
  <si>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</si>
  <si>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</si>
  <si>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</si>
  <si>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</si>
  <si>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</si>
  <si>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</si>
  <si>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</si>
  <si>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</si>
  <si>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</si>
  <si>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</si>
  <si>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</si>
  <si>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</si>
  <si>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</si>
  <si>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</si>
  <si>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</si>
  <si>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</si>
  <si>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</si>
  <si>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</si>
  <si>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</si>
  <si>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</si>
  <si>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</si>
  <si>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</si>
  <si>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</si>
  <si>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</si>
  <si>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</si>
  <si>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</si>
  <si>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</si>
  <si>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</si>
  <si>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</si>
  <si>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</si>
  <si>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</si>
  <si>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</si>
  <si>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</si>
  <si>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</si>
  <si>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</si>
  <si>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</si>
  <si>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</si>
  <si>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</si>
  <si>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</si>
  <si>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</si>
  <si>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</si>
  <si>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</si>
  <si>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</si>
  <si>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</si>
  <si>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</si>
  <si>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</si>
  <si>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</si>
  <si>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</si>
  <si>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</si>
  <si>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</si>
  <si>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</si>
  <si>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</si>
  <si>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</si>
  <si>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</si>
  <si>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</si>
  <si>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</si>
  <si>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</si>
  <si>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</si>
  <si>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</si>
  <si>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</si>
  <si>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</si>
  <si>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</si>
  <si>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</si>
  <si>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</si>
  <si>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</si>
  <si>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</si>
  <si>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</si>
  <si>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</si>
  <si>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</si>
  <si>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</si>
  <si>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</si>
  <si>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</si>
  <si>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</si>
  <si>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</si>
  <si>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</si>
  <si>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</si>
  <si>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</si>
  <si>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</si>
  <si>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</si>
  <si>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</si>
  <si>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</si>
  <si>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</si>
  <si>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</si>
  <si>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</si>
  <si>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</si>
  <si>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</si>
  <si>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</si>
  <si>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</si>
  <si>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</si>
  <si>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</si>
  <si>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</si>
  <si>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</si>
  <si>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</si>
  <si>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</si>
  <si>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</si>
  <si>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</si>
  <si>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</si>
  <si>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</si>
  <si>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</si>
  <si>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</si>
  <si>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</si>
  <si>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</si>
  <si>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</si>
  <si>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</si>
  <si>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</si>
  <si>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</si>
  <si>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</si>
  <si>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</si>
  <si>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</si>
  <si>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</si>
  <si>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</si>
  <si>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</si>
  <si>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</si>
  <si>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</si>
  <si>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</si>
  <si>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</si>
  <si>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</si>
  <si>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</si>
  <si>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</si>
  <si>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</si>
  <si>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</si>
  <si>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</si>
  <si>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</si>
  <si>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</si>
  <si>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</si>
  <si>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</si>
  <si>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</si>
  <si>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</si>
  <si>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</si>
  <si>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</si>
  <si>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</si>
  <si>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</si>
  <si>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</si>
  <si>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</si>
  <si>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</si>
  <si>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</si>
  <si>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</si>
  <si>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</si>
  <si>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</si>
  <si>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</si>
  <si>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</si>
  <si>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</si>
  <si>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</si>
  <si>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</si>
  <si>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</si>
  <si>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</si>
  <si>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</si>
  <si>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</si>
  <si>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</si>
  <si>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</si>
  <si>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</si>
  <si>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</si>
  <si>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</si>
  <si>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</si>
  <si>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</si>
  <si>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</si>
  <si>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</si>
  <si>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</si>
  <si>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</si>
  <si>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</si>
  <si>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</si>
  <si>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</si>
  <si>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</si>
  <si>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</si>
  <si>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</si>
  <si>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</si>
  <si>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</si>
  <si>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</si>
  <si>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</si>
  <si>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</si>
  <si>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</si>
  <si>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</si>
  <si>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</si>
  <si>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</si>
  <si>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</si>
  <si>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</si>
  <si>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</si>
  <si>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</si>
  <si>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</si>
  <si>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</si>
  <si>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</si>
  <si>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</si>
  <si>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</si>
  <si>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</si>
  <si>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</si>
  <si>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</si>
  <si>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</si>
  <si>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</si>
  <si>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</si>
  <si>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</si>
  <si>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</si>
  <si>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</si>
  <si>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</si>
  <si>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</si>
  <si>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</si>
  <si>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</si>
  <si>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</si>
  <si>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</si>
  <si>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</si>
  <si>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</si>
  <si>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</si>
  <si>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</si>
  <si>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</si>
  <si>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</si>
  <si>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</si>
  <si>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</si>
  <si>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</si>
  <si>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</si>
  <si>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</si>
  <si>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</si>
  <si>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</si>
  <si>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</si>
  <si>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</si>
  <si>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</si>
  <si>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</si>
  <si>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</si>
  <si>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</si>
  <si>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</si>
  <si>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</si>
  <si>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</si>
  <si>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</si>
  <si>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</si>
  <si>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</si>
  <si>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</si>
  <si>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</si>
  <si>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</si>
  <si>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</si>
  <si>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</si>
  <si>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</si>
  <si>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</si>
  <si>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</si>
  <si>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</si>
  <si>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</si>
  <si>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</si>
  <si>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</si>
  <si>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</si>
  <si>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</si>
  <si>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</si>
  <si>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</si>
  <si>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</si>
  <si>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</si>
  <si>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</si>
  <si>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</si>
  <si>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</si>
  <si>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</si>
  <si>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</si>
  <si>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</si>
  <si>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</si>
  <si>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</si>
  <si>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</si>
  <si>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</si>
  <si>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</si>
  <si>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</si>
  <si>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</si>
  <si>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</si>
  <si>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</si>
  <si>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</si>
  <si>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</si>
  <si>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</si>
  <si>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</si>
  <si>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</si>
  <si>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</si>
  <si>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</si>
  <si>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</si>
  <si>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</si>
  <si>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</si>
  <si>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</si>
  <si>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</si>
  <si>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</si>
  <si>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</si>
  <si>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</si>
  <si>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</si>
  <si>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</si>
  <si>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</si>
  <si>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</si>
  <si>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</si>
  <si>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</si>
  <si>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</si>
  <si>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</si>
  <si>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</si>
  <si>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</si>
  <si>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</si>
  <si>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</si>
  <si>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</si>
  <si>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</si>
  <si>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</si>
  <si>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</si>
  <si>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</si>
  <si>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</si>
  <si>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</si>
  <si>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</si>
  <si>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</si>
  <si>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</si>
  <si>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</si>
  <si>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</si>
  <si>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</si>
  <si>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</si>
  <si>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</si>
  <si>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</si>
  <si>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</si>
  <si>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</si>
  <si>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</si>
  <si>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</si>
  <si>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</si>
  <si>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</si>
  <si>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</si>
  <si>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</si>
  <si>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</si>
  <si>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</si>
  <si>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</si>
  <si>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</si>
  <si>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</si>
  <si>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</si>
  <si>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</si>
  <si>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</si>
  <si>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</si>
  <si>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</si>
  <si>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</si>
  <si>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</si>
  <si>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</si>
  <si>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</si>
  <si>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</si>
  <si>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</si>
  <si>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</si>
  <si>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</si>
  <si>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</si>
  <si>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</si>
  <si>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</si>
  <si>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</si>
  <si>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</si>
  <si>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</si>
  <si>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</si>
  <si>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</si>
  <si>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</si>
  <si>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</si>
  <si>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</si>
  <si>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</si>
  <si>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</si>
  <si>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</si>
  <si>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</si>
  <si>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</si>
  <si>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</si>
  <si>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</si>
  <si>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</si>
  <si>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</si>
  <si>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</si>
  <si>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</si>
  <si>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</si>
  <si>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</si>
  <si>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</si>
  <si>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</si>
  <si>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</si>
  <si>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</si>
  <si>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</si>
  <si>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</si>
  <si>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</si>
  <si>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</si>
  <si>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</si>
  <si>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</si>
  <si>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</si>
  <si>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</si>
  <si>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</si>
  <si>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</si>
  <si>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</si>
  <si>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</si>
  <si>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</si>
  <si>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</si>
  <si>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</si>
  <si>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</si>
  <si>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</si>
  <si>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</si>
  <si>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</si>
  <si>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</si>
  <si>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</si>
  <si>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</si>
  <si>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</si>
  <si>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</si>
  <si>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</si>
  <si>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</si>
  <si>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</si>
  <si>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</si>
  <si>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</si>
  <si>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</si>
  <si>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</si>
  <si>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</si>
  <si>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</si>
  <si>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</si>
  <si>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</si>
  <si>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</si>
  <si>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</si>
  <si>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</si>
  <si>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</si>
  <si>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</si>
  <si>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</si>
  <si>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</si>
  <si>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</si>
  <si>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</si>
  <si>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</si>
  <si>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</si>
  <si>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</si>
  <si>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</si>
  <si>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</si>
  <si>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</si>
  <si>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</si>
  <si>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</si>
  <si>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</si>
  <si>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</si>
  <si>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</si>
  <si>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</si>
  <si>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</si>
  <si>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</si>
  <si>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</si>
  <si>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</si>
  <si>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</si>
  <si>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</si>
  <si>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</si>
  <si>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</si>
  <si>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</si>
  <si>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</si>
  <si>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</si>
  <si>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</si>
  <si>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</si>
  <si>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</si>
  <si>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</si>
  <si>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</si>
  <si>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</si>
  <si>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</si>
  <si>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</si>
  <si>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</si>
  <si>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</si>
  <si>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</si>
  <si>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</si>
  <si>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</si>
  <si>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</si>
  <si>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</si>
  <si>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</si>
  <si>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</si>
  <si>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</si>
  <si>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</si>
  <si>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</si>
  <si>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</si>
  <si>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</si>
  <si>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</si>
  <si>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</si>
  <si>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</si>
  <si>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</si>
  <si>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</si>
  <si>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</si>
  <si>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</si>
  <si>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</si>
  <si>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</si>
  <si>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</si>
  <si>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</si>
  <si>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</si>
  <si>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</si>
  <si>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</si>
  <si>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</si>
  <si>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</si>
  <si>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</si>
  <si>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</si>
  <si>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</si>
  <si>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</si>
  <si>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</si>
  <si>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</si>
  <si>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</si>
  <si>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</si>
  <si>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</si>
  <si>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</si>
  <si>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</si>
  <si>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</si>
  <si>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</si>
  <si>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</si>
  <si>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</si>
  <si>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</si>
  <si>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</si>
  <si>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</si>
  <si>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</si>
  <si>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</si>
  <si>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</si>
  <si>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</si>
  <si>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</si>
  <si>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</si>
  <si>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</si>
  <si>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</si>
  <si>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</si>
  <si>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</si>
  <si>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</si>
  <si>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</si>
  <si>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</si>
  <si>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</si>
  <si>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</si>
  <si>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</si>
  <si>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</si>
  <si>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</si>
  <si>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</si>
  <si>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</si>
  <si>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</si>
  <si>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</si>
  <si>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</si>
  <si>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</si>
  <si>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</si>
  <si>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</si>
  <si>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</si>
  <si>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</si>
  <si>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</si>
  <si>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</si>
  <si>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</si>
  <si>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</si>
  <si>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</si>
  <si>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</si>
  <si>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</si>
  <si>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</si>
  <si>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</si>
  <si>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</si>
  <si>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</si>
  <si>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</si>
  <si>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</si>
  <si>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</si>
  <si>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</si>
  <si>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</si>
  <si>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</si>
  <si>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</si>
  <si>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</si>
  <si>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</si>
  <si>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</si>
  <si>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</si>
  <si>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</si>
  <si>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</si>
  <si>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</si>
  <si>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</si>
  <si>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</si>
  <si>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</si>
  <si>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</si>
  <si>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</si>
  <si>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</si>
  <si>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</si>
  <si>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</si>
  <si>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</si>
  <si>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</si>
  <si>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</si>
  <si>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</si>
  <si>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</si>
  <si>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</si>
  <si>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</si>
  <si>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</si>
  <si>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</si>
  <si>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</si>
  <si>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</si>
  <si>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</si>
  <si>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</si>
  <si>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</si>
  <si>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</si>
  <si>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</si>
  <si>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</si>
  <si>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</si>
  <si>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</si>
  <si>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</si>
  <si>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</si>
  <si>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</si>
  <si>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</si>
  <si>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</si>
  <si>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</si>
  <si>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</si>
  <si>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</si>
  <si>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</si>
  <si>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</si>
  <si>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</si>
  <si>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</si>
  <si>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</si>
  <si>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</si>
  <si>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</si>
  <si>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</si>
  <si>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</si>
  <si>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</si>
  <si>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</si>
  <si>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</si>
  <si>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</si>
  <si>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</si>
  <si>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</si>
  <si>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</si>
  <si>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</si>
  <si>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</si>
  <si>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</si>
  <si>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</si>
  <si>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</si>
  <si>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</si>
  <si>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</si>
  <si>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</si>
  <si>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</si>
  <si>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</si>
  <si>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</si>
  <si>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</si>
  <si>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</si>
  <si>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</si>
  <si>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</si>
  <si>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</si>
  <si>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</si>
  <si>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</si>
  <si>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</si>
  <si>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</si>
  <si>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</si>
  <si>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</si>
  <si>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</si>
  <si>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</si>
  <si>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</si>
  <si>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</si>
  <si>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</si>
  <si>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</si>
  <si>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</si>
  <si>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</si>
  <si>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</si>
  <si>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</si>
  <si>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</si>
  <si>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</si>
  <si>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</si>
  <si>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</si>
  <si>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</si>
  <si>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</si>
  <si>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</si>
  <si>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</si>
  <si>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</si>
  <si>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</si>
  <si>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</si>
  <si>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</si>
  <si>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</si>
  <si>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</si>
  <si>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</si>
  <si>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</si>
  <si>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</si>
  <si>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</si>
  <si>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</si>
  <si>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</si>
  <si>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</si>
  <si>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</si>
  <si>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</si>
  <si>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</si>
  <si>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</si>
  <si>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</si>
  <si>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</si>
  <si>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</si>
  <si>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</si>
  <si>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</si>
  <si>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</si>
  <si>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</si>
  <si>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</si>
  <si>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</si>
  <si>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</si>
  <si>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</si>
  <si>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</si>
  <si>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</si>
  <si>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</si>
  <si>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</si>
  <si>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</si>
  <si>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</si>
  <si>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</si>
  <si>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</si>
  <si>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</si>
  <si>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</si>
  <si>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</si>
  <si>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</si>
  <si>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</si>
  <si>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</si>
  <si>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</si>
  <si>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</si>
  <si>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</si>
  <si>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</si>
  <si>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</si>
  <si>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</si>
  <si>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</si>
  <si>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</si>
  <si>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</si>
  <si>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</si>
  <si>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</si>
  <si>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</si>
  <si>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</si>
  <si>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</si>
  <si>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</si>
  <si>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</si>
  <si>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</si>
  <si>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</si>
  <si>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</si>
  <si>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</si>
  <si>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</si>
  <si>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</si>
  <si>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</si>
  <si>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</si>
  <si>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</si>
  <si>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</si>
  <si>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</si>
  <si>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</si>
  <si>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</si>
  <si>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</si>
  <si>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</si>
  <si>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</si>
  <si>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</si>
  <si>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</si>
  <si>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</si>
  <si>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</si>
  <si>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</si>
  <si>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</si>
  <si>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</si>
  <si>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</si>
  <si>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</si>
  <si>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</si>
  <si>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</si>
  <si>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</si>
  <si>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</si>
  <si>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</si>
  <si>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</si>
  <si>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</si>
  <si>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</si>
  <si>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</si>
  <si>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</si>
  <si>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</si>
  <si>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</si>
  <si>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</si>
  <si>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</si>
  <si>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</si>
  <si>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</si>
  <si>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</si>
  <si>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</si>
  <si>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</si>
  <si>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</si>
  <si>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</si>
  <si>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</si>
  <si>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</si>
  <si>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</si>
  <si>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</si>
  <si>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</si>
  <si>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</si>
  <si>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</si>
  <si>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</si>
  <si>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</si>
  <si>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</si>
  <si>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</si>
  <si>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</si>
  <si>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</si>
  <si>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</si>
  <si>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</si>
  <si>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</si>
  <si>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</si>
  <si>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</si>
  <si>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</si>
  <si>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</si>
  <si>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</si>
  <si>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</si>
  <si>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</si>
  <si>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</si>
  <si>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</si>
  <si>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</si>
  <si>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</si>
  <si>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</si>
  <si>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</si>
  <si>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</si>
  <si>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</si>
  <si>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</si>
  <si>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</si>
  <si>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</si>
  <si>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</si>
  <si>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</si>
  <si>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</si>
  <si>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</si>
  <si>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</si>
  <si>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</si>
  <si>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</si>
  <si>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</si>
  <si>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</si>
  <si>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</si>
  <si>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</si>
  <si>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</si>
  <si>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</si>
  <si>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</si>
  <si>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</si>
  <si>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</si>
  <si>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</si>
  <si>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</si>
  <si>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</si>
  <si>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</si>
  <si>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</si>
  <si>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</si>
  <si>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</si>
  <si>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</si>
  <si>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</si>
  <si>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</si>
  <si>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</si>
  <si>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</si>
  <si>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</si>
  <si>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</si>
  <si>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</si>
  <si>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</si>
  <si>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</si>
  <si>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</si>
  <si>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</si>
  <si>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</si>
  <si>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</si>
  <si>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</si>
  <si>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</si>
  <si>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</si>
  <si>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</si>
  <si>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</si>
  <si>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</si>
  <si>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</si>
  <si>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</si>
  <si>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</si>
  <si>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</si>
  <si>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</si>
  <si>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</si>
  <si>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</si>
  <si>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</si>
  <si>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</si>
  <si>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</si>
  <si>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</si>
  <si>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</si>
  <si>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</si>
  <si>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</si>
  <si>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</si>
  <si>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</si>
  <si>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</si>
  <si>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</si>
  <si>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</si>
  <si>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</si>
  <si>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</si>
  <si>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</si>
  <si>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</si>
  <si>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</si>
  <si>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</si>
  <si>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</si>
  <si>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</si>
  <si>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</si>
  <si>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</si>
  <si>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</si>
  <si>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</si>
  <si>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</si>
  <si>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</si>
  <si>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</si>
  <si>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</si>
  <si>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</si>
  <si>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</si>
  <si>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</si>
  <si>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</si>
  <si>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</si>
  <si>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</si>
  <si>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</si>
  <si>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</si>
  <si>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</si>
  <si>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</si>
  <si>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</si>
  <si>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</si>
  <si>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</si>
  <si>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</si>
  <si>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</si>
  <si>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</si>
  <si>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</si>
  <si>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</si>
  <si>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</si>
  <si>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</si>
  <si>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</si>
  <si>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</si>
  <si>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</si>
  <si>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</si>
  <si>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</si>
  <si>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</si>
  <si>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</si>
  <si>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</si>
  <si>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</si>
  <si>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</si>
  <si>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</si>
  <si>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</si>
  <si>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</si>
  <si>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</si>
  <si>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</si>
  <si>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</si>
  <si>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</si>
  <si>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</si>
  <si>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</si>
  <si>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</si>
  <si>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</si>
  <si>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</si>
  <si>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</si>
  <si>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</si>
  <si>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</si>
  <si>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</si>
  <si>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</si>
  <si>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</si>
  <si>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</si>
  <si>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</si>
  <si>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</si>
  <si>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</si>
  <si>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</si>
  <si>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</si>
  <si>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</si>
  <si>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</si>
  <si>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</si>
  <si>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</si>
  <si>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</si>
  <si>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</si>
  <si>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</si>
  <si>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</si>
  <si>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</si>
  <si>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</si>
  <si>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</si>
  <si>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</si>
  <si>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</si>
  <si>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</si>
  <si>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</si>
  <si>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</si>
  <si>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</si>
  <si>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</si>
  <si>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</si>
  <si>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</si>
  <si>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</si>
  <si>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</si>
  <si>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</si>
  <si>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</si>
  <si>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</si>
  <si>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</si>
  <si>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</si>
  <si>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</si>
  <si>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</si>
  <si>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</si>
  <si>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</si>
  <si>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</si>
  <si>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</si>
  <si>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</si>
  <si>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</si>
  <si>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</si>
  <si>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</si>
  <si>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</si>
  <si>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</si>
  <si>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</si>
  <si>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</si>
  <si>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</si>
  <si>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</si>
  <si>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</si>
  <si>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</si>
  <si>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</si>
  <si>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</si>
  <si>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</si>
  <si>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</si>
  <si>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</si>
  <si>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</si>
  <si>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</si>
  <si>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</si>
  <si>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</si>
  <si>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</si>
  <si>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</si>
  <si>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</si>
  <si>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</si>
  <si>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</si>
  <si>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</si>
  <si>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</si>
  <si>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</si>
  <si>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</si>
  <si>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</si>
  <si>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</si>
  <si>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</si>
  <si>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</si>
  <si>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</si>
  <si>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</si>
  <si>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</si>
  <si>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</si>
  <si>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</si>
  <si>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</si>
  <si>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</si>
  <si>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</si>
  <si>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</si>
  <si>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</si>
  <si>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</si>
  <si>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</si>
  <si>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</si>
  <si>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</si>
  <si>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</si>
  <si>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</si>
  <si>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</si>
  <si>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</si>
  <si>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</si>
  <si>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</si>
  <si>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</si>
  <si>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</si>
  <si>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</si>
  <si>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</si>
  <si>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</si>
  <si>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</si>
  <si>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</si>
  <si>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</si>
  <si>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</si>
  <si>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</si>
  <si>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</si>
  <si>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</si>
  <si>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</si>
  <si>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</si>
  <si>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</si>
  <si>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</si>
  <si>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</si>
  <si>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</si>
  <si>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</si>
  <si>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</si>
  <si>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</si>
  <si>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</si>
  <si>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</si>
  <si>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</si>
  <si>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</si>
  <si>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</si>
  <si>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</si>
  <si>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</si>
  <si>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</si>
  <si>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</si>
  <si>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</si>
  <si>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</si>
  <si>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</si>
  <si>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</si>
  <si>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</si>
  <si>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</si>
  <si>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</si>
  <si>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</si>
  <si>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</si>
  <si>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</si>
  <si>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</si>
  <si>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</si>
  <si>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</si>
  <si>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</si>
  <si>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</si>
  <si>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</si>
  <si>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</si>
  <si>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</si>
  <si>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</si>
  <si>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</si>
  <si>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</si>
  <si>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</si>
  <si>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</si>
  <si>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</si>
  <si>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</si>
  <si>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</si>
  <si>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</si>
  <si>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</si>
  <si>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</si>
  <si>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</si>
  <si>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</si>
  <si>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</si>
  <si>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</si>
  <si>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</si>
  <si>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</si>
  <si>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</si>
  <si>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</si>
  <si>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</si>
  <si>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</si>
  <si>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</si>
  <si>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</si>
  <si>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</si>
  <si>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</si>
  <si>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</si>
  <si>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</si>
  <si>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</si>
  <si>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</si>
  <si>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</si>
  <si>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</si>
  <si>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</si>
  <si>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</si>
  <si>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</si>
  <si>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</si>
  <si>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</si>
  <si>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</si>
  <si>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</si>
  <si>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</si>
  <si>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</si>
  <si>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</si>
  <si>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</si>
  <si>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</si>
  <si>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</si>
  <si>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</si>
  <si>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</si>
  <si>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</si>
  <si>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</si>
  <si>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</si>
  <si>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</si>
  <si>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</si>
  <si>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</si>
  <si>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</si>
  <si>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</si>
  <si>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</si>
  <si>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</si>
  <si>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</si>
  <si>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</si>
  <si>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</si>
  <si>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</si>
  <si>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</si>
  <si>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</si>
  <si>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</si>
  <si>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</si>
  <si>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</si>
  <si>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</si>
  <si>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</si>
  <si>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</si>
  <si>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</si>
  <si>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</si>
  <si>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</si>
  <si>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</si>
  <si>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</si>
  <si>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</si>
  <si>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</si>
  <si>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</si>
  <si>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</si>
  <si>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</si>
  <si>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</si>
  <si>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</si>
  <si>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</si>
  <si>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</si>
  <si>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</si>
  <si>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</si>
  <si>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</si>
  <si>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</si>
  <si>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</si>
  <si>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</si>
  <si>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</si>
  <si>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</si>
  <si>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</si>
  <si>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</si>
  <si>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</si>
  <si>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</si>
  <si>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</si>
  <si>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</si>
  <si>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</si>
  <si>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</si>
  <si>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</si>
  <si>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</si>
  <si>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</si>
  <si>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</si>
  <si>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</si>
  <si>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</si>
  <si>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</si>
  <si>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</si>
  <si>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</si>
  <si>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</si>
  <si>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</si>
  <si>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</si>
  <si>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</si>
  <si>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</si>
  <si>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</si>
  <si>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</si>
  <si>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</si>
  <si>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</si>
  <si>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</si>
  <si>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</si>
  <si>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</si>
  <si>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</si>
  <si>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</si>
  <si>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</si>
  <si>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</si>
  <si>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</si>
  <si>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</si>
  <si>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</si>
  <si>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</si>
  <si>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</si>
  <si>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</si>
  <si>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</si>
  <si>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</si>
  <si>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</si>
  <si>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</si>
  <si>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</si>
  <si>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</si>
  <si>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</si>
  <si>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</si>
  <si>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</si>
  <si>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</si>
  <si>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</si>
  <si>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</si>
  <si>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</si>
  <si>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</si>
  <si>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</si>
  <si>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</si>
  <si>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</si>
  <si>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</si>
  <si>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</si>
  <si>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</si>
  <si>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</si>
  <si>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</si>
  <si>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</si>
  <si>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</si>
  <si>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</si>
  <si>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</si>
  <si>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</si>
  <si>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</si>
  <si>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</si>
  <si>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</si>
  <si>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</si>
  <si>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</si>
  <si>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</si>
  <si>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</si>
  <si>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</si>
  <si>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</si>
  <si>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</si>
  <si>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</si>
  <si>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</si>
  <si>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</si>
  <si>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</si>
  <si>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</si>
  <si>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</si>
  <si>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</si>
  <si>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</si>
  <si>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</si>
  <si>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</si>
  <si>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</si>
  <si>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</si>
  <si>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</si>
  <si>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</si>
  <si>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</si>
  <si>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</si>
  <si>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</si>
  <si>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</si>
  <si>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</si>
  <si>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</si>
  <si>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</si>
  <si>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</si>
  <si>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</si>
  <si>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</si>
  <si>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</si>
  <si>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</si>
  <si>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</si>
  <si>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</si>
  <si>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</si>
  <si>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</si>
  <si>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</si>
  <si>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</si>
  <si>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</si>
  <si>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</si>
  <si>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</si>
  <si>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</si>
  <si>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</si>
  <si>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</si>
  <si>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</si>
  <si>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</si>
  <si>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</si>
  <si>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</si>
  <si>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</si>
  <si>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</si>
  <si>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</si>
  <si>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</si>
  <si>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</si>
  <si>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</si>
  <si>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</si>
  <si>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</si>
  <si>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</si>
  <si>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</si>
  <si>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</si>
  <si>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</si>
  <si>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</si>
  <si>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</si>
  <si>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</si>
  <si>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</si>
  <si>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</si>
  <si>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</si>
  <si>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</si>
  <si>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</si>
  <si>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</si>
  <si>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</si>
  <si>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</si>
  <si>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</si>
  <si>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</si>
  <si>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</si>
  <si>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</si>
  <si>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</si>
  <si>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</si>
  <si>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</si>
  <si>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</si>
  <si>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</si>
  <si>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</si>
  <si>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</si>
  <si>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</si>
  <si>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</si>
  <si>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</si>
  <si>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</si>
  <si>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</si>
  <si>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</si>
  <si>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</si>
  <si>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</si>
  <si>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</si>
  <si>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</si>
  <si>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</si>
  <si>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</si>
  <si>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</si>
  <si>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</si>
  <si>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</si>
  <si>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</si>
  <si>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</si>
  <si>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</si>
  <si>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</si>
  <si>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</si>
  <si>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</si>
  <si>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</si>
  <si>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</si>
  <si>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</si>
  <si>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</si>
  <si>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</si>
  <si>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</si>
  <si>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</si>
  <si>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</si>
  <si>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</si>
  <si>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</si>
  <si>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</si>
  <si>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</si>
  <si>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</si>
  <si>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</si>
  <si>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</si>
  <si>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</si>
  <si>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</si>
  <si>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</si>
  <si>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</si>
  <si>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</si>
  <si>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</si>
  <si>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</si>
  <si>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</si>
  <si>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</si>
  <si>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</si>
  <si>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</si>
  <si>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</si>
  <si>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</si>
  <si>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</si>
  <si>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</si>
  <si>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</si>
  <si>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</si>
  <si>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</si>
  <si>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</si>
  <si>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</si>
  <si>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</si>
  <si>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</si>
  <si>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</si>
  <si>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</si>
  <si>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</si>
  <si>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</si>
  <si>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</si>
  <si>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</si>
  <si>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</si>
  <si>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</si>
  <si>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</si>
  <si>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</si>
  <si>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</si>
  <si>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</si>
  <si>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</si>
  <si>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</si>
  <si>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</si>
  <si>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</si>
  <si>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</si>
  <si>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</si>
  <si>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</si>
  <si>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</si>
  <si>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</si>
  <si>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</si>
  <si>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</si>
  <si>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</si>
  <si>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</si>
  <si>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</si>
  <si>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</si>
  <si>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</si>
  <si>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</si>
  <si>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</si>
  <si>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</si>
  <si>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</si>
  <si>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</si>
  <si>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</si>
  <si>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</si>
  <si>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</si>
  <si>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</si>
  <si>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</si>
  <si>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</si>
  <si>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</si>
  <si>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</si>
  <si>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</si>
  <si>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</si>
  <si>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</si>
  <si>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</si>
  <si>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</si>
  <si>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</si>
  <si>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</si>
  <si>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</si>
  <si>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</si>
  <si>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</si>
  <si>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</si>
  <si>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</si>
  <si>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</si>
  <si>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</si>
  <si>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</si>
  <si>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</si>
  <si>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</si>
  <si>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</si>
  <si>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</si>
  <si>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</si>
  <si>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</si>
  <si>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</si>
  <si>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</si>
  <si>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</si>
  <si>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</si>
  <si>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</si>
  <si>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</si>
  <si>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</si>
  <si>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</si>
  <si>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</si>
  <si>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</si>
  <si>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</si>
  <si>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</si>
  <si>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</si>
  <si>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</si>
  <si>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</si>
  <si>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</si>
  <si>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</si>
  <si>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</si>
  <si>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</si>
  <si>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</si>
  <si>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</si>
  <si>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</si>
  <si>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</si>
  <si>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</si>
  <si>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</si>
  <si>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</si>
  <si>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</si>
  <si>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</si>
  <si>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</si>
  <si>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</si>
  <si>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</si>
  <si>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</si>
  <si>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</si>
  <si>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</si>
  <si>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</si>
  <si>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</si>
  <si>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</si>
  <si>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</si>
  <si>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</si>
  <si>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</si>
  <si>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</si>
  <si>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</si>
  <si>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</si>
  <si>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</si>
  <si>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</si>
  <si>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</si>
  <si>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</si>
  <si>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</si>
  <si>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</si>
  <si>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</si>
  <si>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</si>
  <si>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</si>
  <si>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</si>
  <si>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</si>
  <si>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</si>
  <si>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</si>
  <si>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</si>
  <si>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</si>
  <si>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</si>
  <si>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</si>
  <si>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</si>
  <si>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</si>
  <si>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</si>
  <si>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</si>
  <si>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</si>
  <si>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</si>
  <si>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</si>
  <si>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</si>
  <si>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</si>
  <si>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</si>
  <si>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</si>
  <si>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</si>
  <si>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</si>
  <si>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</si>
  <si>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</si>
  <si>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</si>
  <si>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</si>
  <si>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</si>
  <si>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</si>
  <si>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</si>
  <si>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</si>
  <si>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</si>
  <si>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</si>
  <si>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</si>
  <si>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</si>
  <si>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</si>
  <si>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</si>
  <si>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</si>
  <si>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</si>
  <si>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</si>
  <si>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</si>
  <si>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</si>
  <si>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</si>
  <si>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</si>
  <si>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</si>
  <si>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</si>
  <si>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</si>
  <si>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</si>
  <si>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</si>
  <si>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</si>
  <si>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</si>
  <si>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</si>
  <si>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</si>
  <si>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</si>
  <si>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</si>
  <si>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</si>
  <si>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</si>
  <si>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</si>
  <si>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</si>
  <si>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</si>
  <si>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</si>
  <si>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</si>
  <si>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</si>
  <si>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</si>
  <si>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</si>
  <si>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</si>
  <si>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</si>
  <si>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</si>
  <si>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</si>
  <si>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</si>
  <si>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</si>
  <si>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</si>
  <si>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</si>
  <si>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</si>
  <si>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</si>
  <si>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</si>
  <si>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</si>
  <si>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</si>
  <si>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</si>
  <si>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</si>
  <si>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</si>
  <si>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</si>
  <si>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</si>
  <si>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</si>
  <si>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</si>
  <si>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</si>
  <si>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</si>
  <si>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</si>
  <si>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</si>
  <si>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</si>
  <si>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</si>
  <si>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</si>
  <si>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</si>
  <si>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</si>
  <si>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</si>
  <si>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</si>
  <si>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</si>
  <si>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</si>
  <si>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</si>
  <si>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</si>
  <si>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</si>
  <si>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</si>
  <si>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</si>
  <si>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</si>
  <si>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</si>
  <si>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</si>
  <si>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</si>
  <si>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</si>
  <si>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</si>
  <si>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</si>
  <si>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</si>
  <si>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</si>
  <si>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</si>
  <si>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</si>
  <si>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</si>
  <si>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</si>
  <si>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</si>
  <si>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</si>
  <si>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</si>
  <si>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</si>
  <si>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</si>
  <si>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</si>
  <si>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</si>
  <si>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</si>
  <si>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</si>
  <si>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</si>
  <si>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</si>
  <si>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</si>
  <si>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</si>
  <si>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</si>
  <si>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</si>
  <si>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</si>
  <si>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</si>
  <si>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</si>
  <si>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</si>
  <si>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</si>
  <si>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</si>
  <si>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</si>
  <si>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</si>
  <si>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</si>
  <si>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</si>
  <si>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</si>
  <si>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</si>
  <si>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</si>
  <si>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</si>
  <si>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</si>
  <si>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</si>
  <si>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</si>
  <si>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</si>
  <si>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</si>
  <si>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</si>
  <si>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</si>
  <si>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</si>
  <si>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</si>
  <si>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</si>
  <si>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</si>
  <si>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</si>
  <si>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</si>
  <si>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</si>
  <si>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</si>
  <si>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</si>
  <si>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</si>
  <si>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</si>
  <si>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</si>
  <si>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</si>
  <si>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</si>
  <si>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</si>
  <si>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</si>
  <si>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</si>
  <si>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</si>
  <si>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</si>
  <si>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</si>
  <si>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</si>
  <si>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</si>
  <si>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</si>
  <si>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</si>
  <si>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</si>
  <si>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</si>
  <si>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</si>
  <si>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</si>
  <si>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</si>
  <si>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</si>
  <si>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</si>
  <si>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</si>
  <si>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</si>
  <si>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</si>
  <si>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</si>
  <si>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</si>
  <si>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</si>
  <si>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</si>
  <si>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</si>
  <si>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</si>
  <si>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</si>
  <si>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</si>
  <si>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</si>
  <si>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</si>
  <si>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</si>
  <si>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</si>
  <si>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</si>
  <si>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</si>
  <si>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</si>
  <si>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</si>
  <si>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</si>
  <si>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</si>
  <si>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</si>
  <si>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</si>
  <si>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</si>
  <si>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</si>
  <si>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</si>
  <si>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</si>
  <si>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</si>
  <si>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</si>
  <si>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</si>
  <si>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</si>
  <si>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</si>
  <si>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</si>
  <si>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</si>
  <si>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</si>
  <si>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</si>
  <si>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</si>
  <si>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</si>
  <si>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</si>
  <si>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</si>
  <si>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</si>
  <si>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</si>
  <si>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</si>
  <si>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</si>
  <si>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</si>
  <si>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</si>
  <si>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</si>
  <si>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</si>
  <si>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</si>
  <si>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</si>
  <si>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</si>
  <si>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</si>
  <si>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</si>
  <si>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</si>
  <si>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</si>
  <si>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</si>
  <si>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</si>
  <si>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</si>
  <si>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</si>
  <si>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</si>
  <si>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</si>
  <si>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</si>
  <si>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</si>
  <si>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</si>
  <si>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</si>
  <si>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</si>
  <si>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</si>
  <si>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</si>
  <si>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</si>
  <si>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</si>
  <si>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</si>
  <si>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</si>
  <si>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</si>
  <si>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</si>
  <si>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</si>
  <si>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</si>
  <si>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</si>
  <si>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</si>
  <si>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</si>
  <si>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</si>
  <si>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</si>
  <si>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</si>
  <si>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</si>
  <si>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</si>
  <si>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</si>
  <si>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</si>
  <si>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</si>
  <si>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</si>
  <si>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</si>
  <si>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</si>
  <si>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</si>
  <si>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</si>
  <si>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</si>
  <si>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</si>
  <si>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</si>
  <si>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</si>
  <si>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</si>
  <si>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</si>
  <si>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</si>
  <si>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</si>
  <si>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</si>
  <si>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</si>
  <si>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</si>
  <si>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</si>
  <si>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</si>
  <si>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</si>
  <si>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</si>
  <si>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</si>
  <si>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</si>
  <si>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</si>
  <si>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</si>
  <si>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</si>
  <si>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</si>
  <si>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</si>
  <si>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</si>
  <si>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</si>
  <si>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</si>
  <si>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</si>
  <si>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</si>
  <si>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</si>
  <si>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</si>
  <si>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</si>
  <si>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</si>
  <si>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</si>
  <si>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</si>
  <si>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</si>
  <si>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</si>
  <si>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</si>
  <si>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</si>
  <si>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</si>
  <si>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</si>
  <si>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</si>
  <si>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</si>
  <si>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</si>
  <si>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</si>
  <si>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</si>
  <si>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</si>
  <si>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</si>
  <si>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</si>
  <si>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</si>
  <si>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</si>
  <si>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</si>
  <si>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</si>
  <si>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</si>
  <si>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</si>
  <si>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</si>
  <si>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</si>
  <si>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</si>
  <si>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</si>
  <si>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</si>
  <si>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</si>
  <si>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</si>
  <si>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</si>
  <si>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</si>
  <si>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</si>
  <si>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</si>
  <si>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</si>
  <si>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</si>
  <si>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</si>
  <si>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</si>
  <si>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</si>
  <si>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</si>
  <si>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</si>
  <si>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</si>
  <si>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</si>
  <si>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</si>
  <si>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</si>
  <si>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</si>
  <si>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</si>
  <si>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</si>
  <si>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</si>
  <si>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</si>
  <si>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</si>
  <si>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</si>
  <si>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</si>
  <si>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</si>
  <si>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</si>
  <si>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</si>
  <si>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</si>
  <si>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</si>
  <si>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</si>
  <si>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</si>
  <si>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</si>
  <si>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</si>
  <si>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</si>
  <si>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</si>
  <si>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</si>
  <si>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</si>
  <si>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</si>
  <si>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</si>
  <si>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</si>
  <si>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</si>
  <si>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</si>
  <si>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</si>
  <si>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</si>
  <si>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</si>
  <si>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</si>
  <si>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</si>
  <si>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</si>
  <si>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</si>
  <si>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</si>
  <si>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</si>
  <si>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</si>
  <si>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</si>
  <si>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</si>
  <si>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</si>
  <si>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</si>
  <si>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</si>
  <si>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</si>
  <si>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</si>
  <si>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</si>
  <si>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</si>
  <si>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</si>
  <si>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</si>
  <si>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</si>
  <si>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</si>
  <si>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</si>
  <si>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</si>
  <si>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</si>
  <si>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</si>
  <si>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</si>
  <si>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</si>
  <si>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</si>
  <si>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</si>
  <si>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</si>
  <si>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</si>
  <si>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</si>
  <si>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</si>
  <si>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</si>
  <si>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</si>
  <si>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</si>
  <si>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</si>
  <si>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</si>
  <si>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</si>
  <si>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</si>
  <si>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</si>
  <si>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</si>
  <si>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</si>
  <si>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</si>
  <si>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</si>
  <si>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</si>
  <si>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</si>
  <si>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</si>
  <si>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</si>
  <si>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</si>
  <si>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</si>
  <si>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</si>
  <si>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</si>
  <si>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</si>
  <si>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</si>
  <si>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</si>
  <si>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</si>
  <si>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</si>
  <si>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</si>
  <si>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</si>
  <si>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</si>
  <si>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</si>
  <si>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</si>
  <si>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</si>
  <si>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</si>
  <si>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</si>
  <si>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</si>
  <si>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</si>
  <si>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</si>
  <si>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</si>
  <si>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</si>
  <si>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</si>
  <si>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</si>
  <si>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</si>
  <si>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</si>
  <si>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</si>
  <si>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</si>
  <si>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</si>
  <si>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</si>
  <si>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</si>
  <si>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</si>
  <si>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</si>
  <si>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</si>
  <si>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</si>
  <si>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</si>
  <si>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</si>
  <si>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</si>
  <si>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</si>
  <si>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</si>
  <si>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</si>
  <si>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</si>
  <si>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</si>
  <si>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</si>
  <si>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</si>
  <si>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</si>
  <si>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</si>
  <si>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</si>
  <si>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</si>
  <si>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</si>
  <si>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</si>
  <si>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</si>
  <si>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</si>
  <si>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</si>
  <si>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</si>
  <si>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</si>
  <si>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</si>
  <si>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</si>
  <si>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</si>
  <si>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</si>
  <si>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</si>
  <si>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</si>
  <si>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</si>
  <si>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</si>
  <si>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</si>
  <si>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</si>
  <si>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</si>
  <si>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</si>
  <si>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</si>
  <si>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</si>
  <si>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</si>
  <si>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</si>
  <si>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</si>
  <si>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</si>
  <si>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</si>
  <si>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</si>
  <si>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</si>
  <si>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</si>
  <si>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</si>
  <si>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</si>
  <si>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</si>
  <si>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</si>
  <si>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</si>
  <si>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</si>
  <si>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</si>
  <si>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</si>
  <si>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</si>
  <si>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</si>
  <si>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</si>
  <si>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</si>
  <si>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</si>
  <si>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</si>
  <si>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</si>
  <si>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</si>
  <si>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</si>
  <si>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</si>
  <si>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</si>
  <si>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</si>
  <si>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</si>
  <si>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</si>
  <si>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</si>
  <si>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</si>
  <si>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</si>
  <si>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</si>
  <si>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</si>
  <si>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</si>
  <si>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</si>
  <si>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</si>
  <si>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</si>
  <si>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</si>
  <si>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</si>
  <si>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</si>
  <si>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</si>
  <si>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</si>
  <si>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</si>
  <si>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</si>
  <si>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</si>
  <si>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</si>
  <si>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</si>
  <si>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</si>
  <si>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</si>
  <si>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</si>
  <si>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</si>
  <si>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</si>
  <si>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</si>
  <si>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</si>
  <si>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</si>
  <si>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</si>
  <si>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</si>
  <si>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</si>
  <si>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</si>
  <si>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</si>
  <si>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</si>
  <si>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</si>
  <si>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</si>
  <si>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</si>
  <si>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</si>
  <si>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</si>
  <si>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</si>
  <si>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</si>
  <si>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</si>
  <si>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</si>
  <si>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</si>
  <si>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</si>
  <si>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</si>
  <si>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</si>
  <si>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</si>
  <si>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</si>
  <si>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</si>
  <si>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</si>
  <si>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</si>
  <si>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</si>
  <si>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</si>
  <si>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</si>
  <si>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</si>
  <si>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</si>
  <si>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</si>
  <si>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</si>
  <si>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</si>
  <si>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</si>
  <si>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</si>
  <si>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</si>
  <si>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</si>
  <si>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</si>
  <si>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</si>
  <si>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</si>
  <si>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</si>
  <si>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</si>
  <si>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</si>
  <si>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</si>
  <si>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</si>
  <si>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</si>
  <si>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</si>
  <si>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</si>
  <si>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</si>
  <si>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</si>
  <si>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</si>
  <si>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</si>
  <si>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</si>
  <si>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</si>
  <si>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</si>
  <si>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</si>
  <si>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</si>
  <si>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</si>
  <si>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</si>
  <si>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</si>
  <si>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</si>
  <si>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</si>
  <si>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</si>
  <si>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</si>
  <si>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</si>
  <si>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</si>
  <si>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</si>
  <si>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</si>
  <si>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</si>
  <si>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</si>
  <si>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</si>
  <si>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</si>
  <si>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</si>
  <si>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</si>
  <si>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</si>
  <si>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</si>
  <si>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</si>
  <si>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</si>
  <si>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</si>
  <si>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</si>
  <si>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</si>
  <si>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</si>
  <si>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</si>
  <si>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</si>
  <si>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</si>
  <si>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</si>
  <si>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</si>
  <si>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</si>
  <si>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</si>
  <si>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</si>
  <si>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</si>
  <si>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</si>
  <si>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</si>
  <si>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</si>
  <si>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</si>
  <si>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</si>
  <si>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</si>
  <si>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</si>
  <si>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</si>
  <si>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</si>
  <si>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</si>
  <si>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</si>
  <si>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</si>
  <si>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</si>
  <si>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</si>
  <si>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</si>
  <si>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</si>
  <si>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</si>
  <si>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</si>
  <si>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</si>
  <si>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</si>
  <si>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</si>
  <si>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</si>
  <si>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</si>
  <si>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</si>
  <si>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</si>
  <si>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</si>
  <si>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</si>
  <si>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</si>
  <si>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</si>
  <si>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</si>
  <si>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</si>
  <si>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</si>
  <si>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</si>
  <si>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</si>
  <si>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</si>
  <si>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</si>
  <si>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</si>
  <si>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</si>
  <si>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</si>
  <si>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</si>
  <si>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</si>
  <si>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</si>
  <si>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</si>
  <si>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</si>
  <si>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</si>
  <si>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</si>
  <si>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</si>
  <si>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</si>
  <si>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</si>
  <si>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</si>
  <si>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</si>
  <si>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</si>
  <si>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</si>
  <si>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</si>
  <si>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</si>
  <si>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</si>
  <si>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</si>
  <si>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</si>
  <si>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</si>
  <si>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</si>
  <si>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</si>
  <si>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</si>
  <si>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</si>
  <si>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</si>
  <si>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</si>
  <si>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</si>
  <si>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</si>
  <si>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</si>
  <si>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</si>
  <si>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</si>
  <si>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</si>
  <si>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</si>
  <si>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</si>
  <si>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</si>
  <si>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</si>
  <si>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</si>
  <si>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</si>
  <si>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</si>
  <si>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</si>
  <si>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</si>
  <si>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</si>
  <si>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</si>
  <si>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</si>
  <si>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</si>
  <si>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</si>
  <si>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</si>
  <si>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</si>
  <si>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</si>
  <si>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</si>
  <si>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</si>
  <si>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</si>
  <si>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</si>
  <si>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</si>
  <si>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</si>
  <si>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</si>
  <si>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</si>
  <si>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</si>
  <si>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</si>
  <si>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</si>
  <si>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</si>
  <si>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</si>
  <si>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</si>
  <si>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</si>
  <si>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</si>
  <si>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</si>
  <si>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</si>
  <si>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</si>
  <si>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</si>
  <si>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</si>
  <si>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</si>
  <si>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</si>
  <si>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</si>
  <si>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</si>
  <si>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</si>
  <si>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</si>
  <si>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</si>
  <si>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</si>
  <si>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</si>
  <si>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</si>
  <si>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</si>
  <si>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</si>
  <si>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</si>
  <si>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</si>
  <si>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</si>
  <si>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</si>
  <si>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</si>
  <si>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</si>
  <si>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</si>
  <si>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</si>
  <si>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</si>
  <si>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</si>
  <si>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</si>
  <si>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</si>
  <si>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</si>
  <si>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</si>
  <si>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</si>
  <si>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</si>
  <si>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</si>
  <si>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</si>
  <si>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</si>
  <si>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</si>
  <si>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</si>
  <si>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</si>
  <si>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</si>
  <si>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</si>
  <si>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</si>
  <si>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</si>
  <si>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</si>
  <si>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</si>
  <si>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</si>
  <si>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</si>
  <si>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</si>
  <si>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</si>
  <si>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</si>
  <si>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</si>
  <si>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</si>
  <si>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</si>
  <si>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</si>
  <si>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</si>
  <si>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</si>
  <si>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</si>
  <si>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</si>
  <si>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</si>
  <si>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</si>
  <si>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</si>
  <si>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</si>
  <si>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</si>
  <si>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</si>
  <si>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</si>
  <si>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</si>
  <si>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</si>
  <si>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</si>
  <si>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</si>
  <si>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</si>
  <si>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</si>
  <si>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</si>
  <si>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</si>
  <si>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</si>
  <si>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</si>
  <si>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</si>
  <si>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</si>
  <si>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</si>
  <si>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</si>
  <si>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</si>
  <si>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</si>
  <si>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</si>
  <si>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</si>
  <si>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</si>
  <si>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</si>
  <si>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</si>
  <si>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</si>
  <si>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</si>
  <si>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</si>
  <si>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</si>
  <si>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</si>
  <si>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</si>
  <si>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</si>
  <si>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</si>
  <si>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</si>
  <si>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</si>
  <si>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</si>
  <si>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</si>
  <si>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</si>
  <si>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</si>
  <si>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</si>
  <si>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</si>
  <si>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</si>
  <si>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</si>
  <si>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</si>
  <si>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</si>
  <si>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</si>
  <si>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</si>
  <si>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</si>
  <si>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</si>
  <si>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</si>
  <si>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</si>
  <si>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</si>
  <si>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</si>
  <si>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</si>
  <si>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</si>
  <si>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</si>
  <si>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</si>
  <si>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</si>
  <si>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</si>
  <si>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</si>
  <si>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</si>
  <si>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</si>
  <si>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</si>
  <si>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</si>
  <si>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</si>
  <si>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</si>
  <si>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</si>
  <si>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</si>
  <si>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</si>
  <si>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</si>
  <si>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</si>
  <si>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</si>
  <si>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</si>
  <si>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</si>
  <si>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</si>
  <si>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</si>
  <si>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</si>
  <si>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</si>
  <si>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</si>
  <si>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</si>
  <si>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</si>
  <si>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</si>
  <si>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</si>
  <si>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</si>
  <si>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</si>
  <si>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</si>
  <si>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</si>
  <si>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</si>
  <si>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</si>
  <si>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</si>
  <si>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</si>
  <si>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</si>
  <si>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</si>
  <si>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</si>
  <si>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</si>
  <si>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</si>
  <si>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</si>
  <si>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</si>
  <si>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</si>
  <si>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</si>
  <si>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</si>
  <si>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</si>
  <si>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</si>
  <si>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</si>
  <si>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</si>
  <si>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</si>
  <si>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</si>
  <si>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</si>
  <si>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</si>
  <si>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</si>
  <si>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</si>
  <si>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</si>
  <si>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</si>
  <si>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</si>
  <si>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</si>
  <si>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</si>
  <si>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</si>
  <si>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</si>
  <si>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</si>
  <si>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</si>
  <si>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</si>
  <si>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</si>
  <si>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</si>
  <si>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</si>
  <si>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</si>
  <si>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</si>
  <si>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</si>
  <si>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</si>
  <si>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</si>
  <si>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</si>
  <si>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</si>
  <si>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</si>
  <si>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</si>
  <si>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</si>
  <si>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</si>
  <si>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</si>
  <si>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</si>
  <si>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</si>
  <si>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</si>
  <si>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</si>
  <si>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</si>
  <si>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</si>
  <si>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</si>
  <si>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</si>
  <si>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</si>
  <si>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</si>
  <si>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</si>
  <si>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</si>
  <si>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</si>
  <si>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</si>
  <si>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</si>
  <si>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</si>
  <si>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</si>
  <si>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</si>
  <si>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</si>
  <si>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</si>
  <si>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</si>
  <si>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</si>
  <si>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</si>
  <si>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</si>
  <si>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</si>
  <si>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</si>
  <si>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</si>
  <si>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</si>
  <si>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</si>
  <si>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</si>
  <si>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</si>
  <si>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</si>
  <si>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</si>
  <si>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</si>
  <si>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</si>
  <si>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</si>
  <si>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</si>
  <si>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</si>
  <si>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</si>
  <si>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</si>
  <si>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</si>
  <si>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</si>
  <si>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</si>
  <si>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</si>
  <si>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</si>
  <si>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</si>
  <si>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</si>
  <si>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</si>
  <si>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</si>
  <si>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</si>
  <si>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</si>
  <si>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</si>
  <si>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</si>
  <si>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</si>
  <si>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</si>
  <si>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</si>
  <si>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</si>
  <si>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</si>
  <si>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</si>
  <si>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</si>
  <si>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</si>
  <si>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</si>
  <si>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</si>
  <si>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</si>
  <si>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</si>
  <si>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</si>
  <si>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</si>
  <si>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</si>
  <si>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</si>
  <si>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</si>
  <si>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</si>
  <si>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</si>
  <si>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</si>
  <si>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</si>
  <si>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</si>
  <si>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</si>
  <si>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</si>
  <si>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</si>
  <si>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</si>
  <si>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</si>
  <si>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</si>
  <si>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</si>
  <si>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</si>
  <si>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</si>
  <si>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</si>
  <si>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</si>
  <si>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</si>
  <si>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</si>
  <si>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</si>
  <si>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</si>
  <si>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</si>
  <si>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</si>
  <si>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</si>
  <si>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</si>
  <si>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</si>
  <si>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</si>
  <si>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</si>
  <si>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</si>
  <si>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</si>
  <si>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</si>
  <si>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</si>
  <si>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</si>
  <si>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</si>
  <si>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</si>
  <si>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</si>
  <si>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</si>
  <si>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</si>
  <si>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</si>
  <si>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</si>
  <si>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</si>
  <si>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</si>
  <si>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</si>
  <si>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</si>
  <si>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</si>
  <si>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</si>
  <si>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</si>
  <si>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</si>
  <si>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</si>
  <si>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</si>
  <si>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</si>
  <si>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</si>
  <si>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</si>
  <si>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</si>
  <si>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</si>
  <si>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</si>
  <si>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</si>
  <si>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</si>
  <si>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</si>
  <si>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</si>
  <si>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</si>
  <si>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</si>
  <si>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</si>
  <si>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</si>
  <si>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</si>
  <si>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</si>
  <si>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</si>
  <si>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</si>
  <si>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</si>
  <si>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</si>
  <si>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</si>
  <si>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</si>
  <si>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</si>
  <si>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</si>
  <si>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</si>
  <si>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</si>
  <si>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</si>
  <si>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</si>
  <si>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</si>
  <si>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</si>
  <si>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</si>
  <si>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</si>
  <si>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</si>
  <si>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</si>
  <si>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</si>
  <si>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</si>
  <si>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</si>
  <si>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</si>
  <si>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</si>
  <si>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</si>
  <si>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</si>
  <si>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</si>
  <si>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</si>
  <si>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</si>
  <si>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</si>
  <si>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</si>
  <si>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</si>
  <si>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</si>
  <si>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</si>
  <si>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</si>
  <si>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</si>
  <si>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</si>
  <si>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</si>
  <si>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</si>
  <si>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</si>
  <si>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</si>
  <si>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</si>
  <si>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</si>
  <si>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</si>
  <si>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</si>
  <si>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</si>
  <si>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</si>
  <si>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</si>
  <si>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</si>
  <si>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</si>
  <si>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</si>
  <si>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</si>
  <si>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</si>
  <si>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</si>
  <si>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</si>
  <si>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</si>
  <si>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</si>
  <si>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</si>
  <si>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</si>
  <si>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</si>
  <si>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</si>
  <si>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</si>
  <si>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</si>
  <si>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</si>
  <si>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</si>
  <si>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</si>
  <si>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</si>
  <si>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</si>
  <si>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</si>
  <si>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</si>
  <si>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</si>
  <si>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</si>
  <si>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</si>
  <si>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</si>
  <si>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</si>
  <si>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</si>
  <si>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</si>
  <si>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</si>
  <si>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</si>
  <si>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</si>
  <si>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</si>
  <si>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</si>
  <si>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</si>
  <si>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</si>
  <si>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</si>
  <si>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</si>
  <si>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</si>
  <si>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</si>
  <si>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</si>
  <si>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</si>
  <si>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</si>
  <si>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</si>
  <si>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</si>
  <si>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</si>
  <si>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</si>
  <si>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</si>
  <si>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</si>
  <si>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</si>
  <si>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</si>
  <si>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</si>
  <si>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</si>
  <si>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</si>
  <si>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</si>
  <si>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</si>
  <si>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</si>
  <si>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</si>
  <si>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</si>
  <si>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</si>
  <si>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</si>
  <si>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</si>
  <si>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</si>
  <si>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</si>
  <si>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</si>
  <si>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</si>
  <si>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</si>
  <si>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</si>
  <si>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</si>
  <si>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</si>
  <si>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</si>
  <si>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</si>
  <si>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</si>
  <si>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</si>
  <si>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</si>
  <si>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</si>
  <si>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</si>
  <si>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</si>
  <si>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</si>
  <si>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</si>
  <si>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</si>
  <si>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</si>
  <si>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</si>
  <si>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</si>
  <si>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</si>
  <si>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</si>
  <si>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</si>
  <si>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</si>
  <si>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</si>
  <si>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</si>
  <si>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</si>
  <si>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</si>
  <si>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</si>
  <si>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</si>
  <si>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</si>
  <si>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</si>
  <si>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</si>
  <si>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</si>
  <si>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</si>
  <si>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</si>
  <si>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</si>
  <si>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</si>
  <si>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</si>
  <si>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</si>
  <si>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</si>
  <si>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</si>
  <si>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</si>
  <si>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</si>
  <si>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</si>
  <si>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</si>
  <si>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</si>
  <si>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</si>
  <si>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</si>
  <si>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</si>
  <si>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</si>
  <si>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</si>
  <si>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</si>
  <si>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</si>
  <si>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</si>
  <si>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</si>
  <si>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</si>
  <si>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</si>
  <si>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</si>
  <si>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</si>
  <si>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</si>
  <si>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</si>
  <si>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</si>
  <si>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</si>
  <si>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</si>
  <si>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</si>
  <si>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</si>
  <si>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</si>
  <si>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</si>
  <si>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</si>
  <si>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</si>
  <si>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</si>
  <si>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</si>
  <si>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</si>
  <si>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</si>
  <si>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</si>
  <si>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</si>
  <si>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</si>
  <si>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</si>
  <si>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</si>
  <si>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</si>
  <si>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</si>
  <si>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</si>
  <si>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</si>
  <si>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</si>
  <si>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</si>
  <si>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</si>
  <si>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</si>
  <si>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</si>
  <si>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</si>
  <si>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</si>
  <si>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</si>
  <si>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</si>
  <si>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</si>
  <si>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</si>
  <si>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</si>
  <si>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</si>
  <si>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</si>
  <si>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</si>
  <si>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</si>
  <si>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</si>
  <si>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</si>
  <si>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</si>
  <si>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</si>
  <si>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</si>
  <si>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</si>
  <si>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</si>
  <si>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</si>
  <si>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</si>
  <si>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</si>
  <si>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</si>
  <si>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</si>
  <si>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</si>
  <si>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</si>
  <si>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</si>
  <si>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</si>
  <si>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</si>
  <si>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</si>
  <si>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</si>
  <si>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</si>
  <si>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</si>
  <si>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</si>
  <si>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</si>
  <si>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</si>
  <si>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</si>
  <si>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</si>
  <si>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</si>
  <si>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</si>
  <si>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</si>
  <si>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</si>
  <si>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</si>
  <si>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</si>
  <si>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</si>
  <si>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</si>
  <si>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</si>
  <si>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</si>
  <si>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</si>
  <si>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</si>
  <si>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</si>
  <si>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</si>
  <si>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</si>
  <si>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</si>
  <si>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</si>
  <si>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</si>
  <si>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</si>
  <si>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</si>
  <si>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</si>
  <si>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</si>
  <si>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</si>
  <si>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</si>
  <si>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</si>
  <si>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</si>
  <si>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</si>
  <si>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</si>
  <si>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</si>
  <si>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</si>
  <si>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</si>
  <si>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</si>
  <si>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</si>
  <si>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</si>
  <si>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</si>
  <si>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</si>
  <si>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</si>
  <si>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</si>
  <si>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</si>
  <si>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</si>
  <si>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</si>
  <si>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</si>
  <si>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</si>
  <si>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</si>
  <si>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</si>
  <si>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</si>
  <si>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</si>
  <si>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</si>
  <si>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</si>
  <si>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</si>
  <si>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</si>
  <si>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</si>
  <si>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</si>
  <si>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</si>
  <si>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</si>
  <si>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</si>
  <si>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</si>
  <si>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</si>
  <si>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</si>
  <si>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</si>
  <si>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</si>
  <si>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</si>
  <si>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</si>
  <si>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</si>
  <si>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</si>
  <si>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</si>
  <si>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</si>
  <si>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</si>
  <si>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</si>
  <si>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</si>
  <si>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</si>
  <si>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</si>
  <si>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</si>
  <si>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</si>
  <si>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</si>
  <si>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</si>
  <si>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</si>
  <si>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</si>
  <si>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</si>
  <si>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</si>
  <si>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</si>
  <si>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</si>
  <si>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</si>
  <si>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</si>
  <si>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</si>
  <si>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</si>
  <si>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</si>
  <si>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</si>
  <si>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</si>
  <si>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</si>
  <si>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</si>
  <si>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</si>
  <si>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</si>
  <si>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</si>
  <si>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</si>
  <si>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</si>
  <si>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</si>
  <si>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</si>
  <si>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</si>
  <si>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</si>
  <si>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</si>
  <si>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</si>
  <si>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</si>
  <si>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</si>
  <si>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</si>
  <si>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</si>
  <si>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</si>
  <si>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</si>
  <si>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</si>
  <si>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</si>
  <si>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</si>
  <si>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</si>
  <si>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</si>
  <si>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</si>
  <si>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</si>
  <si>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</si>
  <si>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</si>
  <si>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</si>
  <si>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</si>
  <si>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</si>
  <si>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</si>
  <si>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</si>
  <si>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</si>
  <si>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</si>
  <si>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</si>
  <si>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</si>
  <si>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</si>
  <si>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</si>
  <si>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</si>
  <si>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</si>
  <si>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</si>
  <si>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</si>
  <si>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</si>
  <si>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</si>
  <si>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</si>
  <si>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</si>
  <si>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</si>
  <si>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</si>
  <si>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</si>
  <si>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</si>
  <si>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</si>
  <si>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</si>
  <si>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</si>
  <si>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</si>
  <si>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</si>
  <si>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</si>
  <si>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</si>
  <si>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</si>
  <si>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</si>
  <si>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</si>
  <si>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</si>
  <si>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</si>
  <si>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</si>
  <si>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</si>
  <si>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</si>
  <si>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</si>
  <si>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</si>
  <si>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</si>
  <si>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</si>
  <si>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</si>
  <si>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</si>
  <si>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</si>
  <si>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</si>
  <si>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</si>
  <si>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</si>
  <si>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</si>
  <si>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</si>
  <si>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</si>
  <si>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</si>
  <si>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</si>
  <si>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</si>
  <si>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</si>
  <si>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</si>
  <si>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</si>
  <si>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</si>
  <si>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</si>
  <si>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</si>
  <si>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</si>
  <si>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</si>
  <si>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</si>
  <si>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</si>
  <si>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</si>
  <si>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</si>
  <si>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</si>
  <si>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</si>
  <si>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</si>
  <si>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</si>
  <si>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</si>
  <si>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</si>
  <si>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</si>
  <si>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</si>
  <si>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</si>
  <si>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</si>
  <si>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</si>
  <si>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</si>
  <si>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</si>
  <si>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</si>
  <si>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</si>
  <si>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</si>
  <si>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</si>
  <si>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</si>
  <si>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</si>
  <si>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</si>
  <si>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</si>
  <si>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</si>
  <si>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</si>
  <si>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</si>
  <si>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</si>
  <si>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</si>
  <si>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</si>
  <si>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</si>
  <si>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</si>
  <si>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</si>
  <si>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</si>
  <si>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</si>
  <si>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</si>
  <si>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</si>
  <si>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</si>
  <si>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</si>
  <si>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</si>
  <si>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</si>
  <si>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</si>
  <si>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</si>
  <si>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</si>
  <si>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</si>
  <si>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</si>
  <si>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</si>
  <si>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</si>
  <si>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</si>
  <si>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</si>
  <si>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</si>
  <si>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</si>
  <si>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</si>
  <si>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</si>
  <si>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</si>
  <si>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</si>
  <si>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</si>
  <si>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</si>
  <si>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</si>
  <si>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</si>
  <si>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</si>
  <si>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</si>
  <si>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</si>
  <si>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</si>
  <si>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</si>
  <si>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</si>
  <si>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</si>
  <si>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</si>
  <si>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</si>
  <si>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</si>
  <si>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</si>
  <si>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</si>
  <si>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</si>
  <si>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</si>
  <si>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</si>
  <si>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</si>
  <si>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</si>
  <si>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</si>
  <si>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</si>
  <si>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</si>
  <si>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</si>
  <si>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</si>
  <si>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</si>
  <si>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</si>
  <si>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</si>
  <si>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</si>
  <si>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</si>
  <si>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</si>
  <si>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</si>
  <si>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</si>
  <si>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</si>
  <si>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</si>
  <si>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</si>
  <si>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</si>
  <si>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</si>
  <si>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</si>
  <si>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</si>
  <si>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</si>
  <si>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</si>
  <si>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</si>
  <si>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</si>
  <si>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</si>
  <si>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</si>
  <si>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</si>
  <si>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</si>
  <si>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</si>
  <si>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</si>
  <si>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</si>
  <si>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</si>
  <si>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</si>
  <si>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</si>
  <si>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</si>
  <si>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</si>
  <si>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</si>
  <si>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</si>
  <si>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</si>
  <si>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</si>
  <si>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</si>
  <si>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</si>
  <si>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</si>
  <si>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</si>
  <si>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</si>
  <si>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</si>
  <si>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</si>
  <si>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</si>
  <si>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</si>
  <si>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</si>
  <si>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</si>
  <si>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</si>
  <si>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</si>
  <si>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</si>
  <si>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</si>
  <si>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</si>
  <si>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</si>
  <si>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</si>
  <si>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</si>
  <si>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</si>
  <si>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</si>
  <si>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</si>
  <si>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</si>
  <si>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</si>
  <si>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</si>
  <si>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</si>
  <si>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</si>
  <si>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</si>
  <si>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</si>
  <si>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</si>
  <si>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</si>
  <si>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</si>
  <si>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</si>
  <si>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</si>
  <si>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</si>
  <si>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</si>
  <si>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</si>
  <si>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</si>
  <si>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</si>
  <si>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</si>
  <si>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</si>
  <si>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</si>
  <si>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</si>
  <si>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</si>
  <si>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</si>
  <si>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</si>
  <si>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</si>
  <si>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</si>
  <si>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</si>
  <si>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</si>
  <si>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</si>
  <si>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</si>
  <si>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</si>
  <si>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</si>
  <si>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</si>
  <si>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</si>
  <si>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</si>
  <si>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</si>
  <si>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</si>
  <si>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</si>
  <si>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</si>
  <si>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</si>
  <si>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</si>
  <si>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</si>
  <si>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</si>
  <si>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</si>
  <si>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</si>
  <si>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</si>
  <si>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</si>
  <si>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</si>
  <si>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</si>
  <si>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</si>
  <si>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</si>
  <si>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</si>
  <si>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</si>
  <si>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</si>
  <si>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</si>
  <si>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</si>
  <si>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</si>
  <si>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</si>
  <si>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</si>
  <si>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</si>
  <si>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</si>
  <si>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</si>
  <si>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</si>
  <si>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</si>
  <si>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</si>
  <si>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</si>
  <si>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</si>
  <si>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</si>
  <si>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</si>
  <si>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</si>
  <si>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</si>
  <si>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</si>
  <si>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</si>
  <si>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</si>
  <si>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</si>
  <si>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</si>
  <si>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</si>
  <si>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</si>
  <si>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</si>
  <si>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</si>
  <si>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</si>
  <si>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</si>
  <si>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</si>
  <si>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</si>
  <si>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</si>
  <si>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</si>
  <si>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</si>
  <si>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</si>
  <si>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</si>
  <si>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</si>
  <si>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</si>
  <si>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</si>
  <si>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</si>
  <si>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</si>
  <si>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</si>
  <si>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</si>
  <si>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</si>
  <si>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</si>
  <si>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</si>
  <si>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</si>
  <si>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</si>
  <si>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</si>
  <si>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</si>
  <si>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</si>
  <si>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</si>
  <si>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</si>
  <si>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</si>
  <si>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</si>
  <si>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</si>
  <si>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</si>
  <si>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</si>
  <si>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</si>
  <si>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</si>
  <si>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</si>
  <si>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</si>
  <si>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</si>
  <si>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</si>
  <si>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</si>
  <si>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</si>
  <si>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</si>
  <si>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</si>
  <si>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</si>
  <si>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</si>
  <si>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</si>
  <si>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</si>
  <si>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</si>
  <si>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</si>
  <si>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</si>
  <si>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</si>
  <si>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</si>
  <si>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</si>
  <si>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</si>
  <si>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</si>
  <si>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</si>
  <si>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</si>
  <si>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</si>
  <si>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</si>
  <si>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</si>
  <si>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</si>
  <si>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</si>
  <si>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</si>
  <si>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</si>
  <si>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</si>
  <si>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</si>
  <si>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</si>
  <si>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</si>
  <si>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</si>
  <si>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</si>
  <si>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</si>
  <si>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</si>
  <si>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</si>
  <si>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</si>
  <si>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</si>
  <si>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</si>
  <si>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</si>
  <si>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</si>
  <si>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</si>
  <si>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</si>
  <si>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</si>
  <si>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</si>
  <si>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</si>
  <si>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</si>
  <si>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</si>
  <si>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</si>
  <si>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</si>
  <si>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</si>
  <si>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</si>
  <si>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</si>
  <si>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</si>
  <si>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</si>
  <si>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</si>
  <si>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</si>
  <si>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</si>
  <si>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</si>
  <si>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</si>
  <si>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</si>
  <si>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</si>
  <si>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</si>
  <si>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</si>
  <si>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</si>
  <si>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</si>
  <si>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</si>
  <si>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</si>
  <si>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</si>
  <si>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</si>
  <si>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</si>
  <si>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</si>
  <si>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</si>
  <si>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</si>
  <si>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</si>
  <si>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</si>
  <si>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</si>
  <si>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</si>
  <si>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</si>
  <si>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</si>
  <si>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</si>
  <si>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</si>
  <si>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</si>
  <si>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</si>
  <si>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</si>
  <si>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</si>
  <si>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</si>
  <si>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</si>
  <si>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</si>
  <si>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</si>
  <si>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</si>
  <si>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</si>
  <si>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</si>
  <si>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</si>
  <si>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</si>
  <si>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</si>
  <si>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</si>
  <si>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</si>
  <si>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</si>
  <si>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</si>
  <si>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</si>
  <si>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</si>
  <si>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</si>
  <si>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</si>
  <si>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</si>
  <si>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</si>
  <si>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</si>
  <si>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</si>
  <si>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</si>
  <si>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</si>
  <si>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</si>
  <si>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</si>
  <si>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</si>
  <si>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</si>
  <si>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</si>
  <si>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</si>
  <si>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</si>
  <si>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</si>
  <si>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</si>
  <si>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</si>
  <si>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</si>
  <si>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</si>
  <si>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</si>
  <si>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</si>
  <si>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</si>
  <si>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</si>
  <si>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</si>
  <si>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</si>
  <si>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</si>
  <si>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</si>
  <si>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</si>
  <si>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</si>
  <si>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</si>
  <si>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</si>
  <si>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</si>
  <si>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</si>
  <si>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</si>
  <si>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</si>
  <si>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</si>
  <si>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</si>
  <si>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</si>
  <si>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</si>
  <si>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</si>
  <si>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</si>
  <si>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</si>
  <si>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</si>
  <si>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</si>
  <si>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</si>
  <si>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</si>
  <si>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</si>
  <si>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</si>
  <si>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</si>
  <si>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</si>
  <si>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</si>
  <si>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</si>
  <si>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</si>
  <si>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</si>
  <si>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</si>
  <si>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</si>
  <si>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</si>
  <si>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</si>
  <si>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</si>
  <si>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</si>
  <si>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</si>
  <si>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</si>
  <si>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</si>
  <si>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</si>
  <si>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</si>
  <si>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</si>
  <si>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</si>
  <si>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</si>
  <si>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</si>
  <si>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</si>
  <si>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</si>
  <si>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</si>
  <si>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</si>
  <si>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</si>
  <si>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</si>
  <si>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</si>
  <si>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</si>
  <si>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</si>
  <si>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</si>
  <si>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</si>
  <si>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</si>
  <si>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</si>
  <si>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</si>
  <si>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</si>
  <si>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</si>
  <si>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</si>
  <si>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</si>
  <si>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</si>
  <si>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</si>
  <si>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</si>
  <si>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</si>
  <si>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</si>
  <si>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</si>
  <si>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</si>
  <si>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</si>
  <si>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</si>
  <si>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</si>
  <si>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</si>
  <si>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</si>
  <si>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</si>
  <si>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</si>
  <si>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</si>
  <si>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</si>
  <si>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</si>
  <si>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</si>
  <si>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</si>
  <si>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</si>
  <si>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</si>
  <si>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</si>
  <si>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</si>
  <si>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</si>
  <si>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</si>
  <si>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</si>
  <si>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</si>
  <si>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</si>
  <si>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</si>
  <si>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</si>
  <si>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</si>
  <si>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</si>
  <si>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</si>
  <si>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</si>
  <si>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</si>
  <si>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</si>
  <si>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</si>
  <si>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</si>
  <si>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</si>
  <si>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</si>
  <si>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</si>
  <si>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</si>
  <si>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</si>
  <si>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</si>
  <si>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</si>
  <si>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</si>
  <si>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</si>
  <si>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</si>
  <si>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</si>
  <si>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</si>
  <si>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</si>
  <si>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</si>
  <si>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</si>
  <si>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</si>
  <si>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</si>
  <si>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</si>
  <si>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</si>
  <si>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</si>
  <si>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</si>
  <si>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</si>
  <si>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</si>
  <si>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</si>
  <si>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</si>
  <si>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</si>
  <si>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</si>
  <si>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</si>
  <si>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</si>
  <si>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</si>
  <si>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</si>
  <si>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</si>
  <si>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</si>
  <si>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</si>
  <si>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</si>
  <si>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</si>
  <si>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</si>
  <si>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</si>
  <si>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</si>
  <si>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</si>
  <si>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</si>
  <si>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</si>
  <si>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</si>
  <si>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</si>
  <si>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</si>
  <si>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</si>
  <si>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</si>
  <si>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</si>
  <si>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</si>
  <si>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</si>
  <si>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</si>
  <si>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</si>
  <si>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</si>
  <si>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</si>
  <si>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</si>
  <si>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</si>
  <si>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</si>
  <si>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</si>
  <si>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</si>
  <si>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</si>
  <si>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</si>
  <si>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</si>
  <si>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</si>
  <si>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</si>
  <si>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</si>
  <si>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</si>
  <si>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</si>
  <si>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</si>
  <si>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</si>
  <si>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</si>
  <si>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</si>
  <si>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</si>
  <si>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</si>
  <si>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</si>
  <si>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</si>
  <si>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</si>
  <si>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</si>
  <si>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</si>
  <si>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</si>
  <si>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</si>
  <si>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</si>
  <si>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</si>
  <si>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</si>
  <si>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</si>
  <si>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</si>
  <si>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</si>
  <si>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</si>
  <si>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</si>
  <si>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</si>
  <si>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</si>
  <si>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</si>
  <si>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</si>
  <si>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</si>
  <si>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</si>
  <si>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</si>
  <si>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</si>
  <si>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</si>
  <si>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</si>
  <si>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</si>
  <si>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</si>
  <si>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</si>
  <si>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</si>
  <si>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</si>
  <si>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</si>
  <si>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</si>
  <si>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</si>
  <si>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</si>
  <si>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</si>
  <si>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</si>
  <si>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</si>
  <si>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</si>
  <si>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</si>
  <si>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</si>
  <si>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</si>
  <si>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</si>
  <si>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</si>
  <si>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</si>
  <si>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</si>
  <si>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</si>
  <si>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</si>
  <si>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</si>
  <si>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</si>
  <si>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</si>
  <si>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</si>
  <si>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</si>
  <si>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</si>
  <si>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</si>
  <si>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</si>
  <si>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</si>
  <si>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</si>
  <si>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</si>
  <si>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</si>
  <si>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</si>
  <si>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</si>
  <si>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</si>
  <si>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</si>
  <si>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</si>
  <si>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</si>
  <si>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</si>
  <si>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</si>
  <si>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</si>
  <si>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</si>
  <si>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</si>
  <si>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</si>
  <si>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</si>
  <si>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</si>
  <si>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</si>
  <si>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</si>
  <si>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</si>
  <si>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</si>
  <si>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</si>
  <si>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</si>
  <si>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</si>
  <si>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</si>
  <si>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</si>
  <si>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</si>
  <si>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</si>
  <si>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</si>
  <si>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</si>
  <si>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</si>
  <si>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</si>
  <si>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</si>
  <si>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</si>
  <si>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</si>
  <si>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</si>
  <si>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</si>
  <si>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</si>
  <si>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</si>
  <si>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</si>
  <si>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</si>
  <si>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</si>
  <si>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</si>
  <si>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</si>
  <si>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</si>
  <si>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</si>
  <si>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</si>
  <si>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</si>
  <si>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</si>
  <si>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</si>
  <si>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</si>
  <si>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</si>
  <si>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</si>
  <si>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</si>
  <si>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</si>
  <si>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</si>
  <si>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</si>
  <si>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</si>
  <si>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</si>
  <si>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</si>
  <si>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</si>
  <si>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</si>
  <si>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</si>
  <si>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</si>
  <si>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</si>
  <si>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</si>
  <si>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</si>
  <si>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</si>
  <si>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</si>
  <si>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</si>
  <si>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</si>
  <si>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</si>
  <si>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</si>
  <si>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</si>
  <si>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</si>
  <si>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</si>
  <si>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</si>
  <si>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</si>
  <si>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</si>
  <si>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</si>
  <si>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</si>
  <si>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</si>
  <si>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</si>
  <si>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</si>
  <si>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</si>
  <si>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</si>
  <si>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</si>
  <si>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</si>
  <si>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</si>
  <si>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</si>
  <si>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</si>
  <si>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</si>
  <si>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</si>
  <si>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</si>
  <si>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</si>
  <si>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</si>
  <si>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</si>
  <si>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</si>
  <si>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</si>
  <si>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</si>
  <si>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</si>
  <si>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</si>
  <si>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</si>
  <si>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</si>
  <si>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</si>
  <si>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</si>
  <si>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</si>
  <si>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</si>
  <si>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</si>
  <si>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</si>
  <si>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</si>
  <si>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</si>
  <si>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</si>
  <si>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</si>
  <si>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</si>
  <si>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</si>
  <si>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</si>
  <si>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</si>
  <si>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</si>
  <si>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</si>
  <si>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</si>
  <si>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</si>
  <si>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</si>
  <si>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</si>
  <si>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</si>
  <si>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</si>
  <si>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</si>
  <si>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</si>
  <si>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</si>
  <si>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</si>
  <si>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</si>
  <si>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</si>
  <si>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</si>
  <si>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</si>
  <si>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</si>
  <si>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</si>
  <si>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</si>
  <si>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</si>
  <si>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</si>
  <si>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</si>
  <si>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</si>
  <si>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</si>
  <si>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</si>
  <si>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</si>
  <si>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</si>
  <si>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</si>
  <si>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</si>
  <si>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</si>
  <si>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</si>
  <si>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</si>
  <si>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</si>
  <si>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</si>
  <si>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</si>
  <si>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</si>
  <si>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</si>
  <si>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</si>
  <si>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</si>
  <si>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</si>
  <si>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</si>
  <si>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</si>
  <si>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</si>
  <si>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</si>
  <si>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</si>
  <si>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</si>
  <si>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</si>
  <si>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</si>
  <si>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</si>
  <si>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</si>
  <si>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</si>
  <si>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</si>
  <si>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</si>
  <si>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</si>
  <si>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</si>
  <si>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</si>
  <si>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</si>
  <si>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</si>
  <si>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</si>
  <si>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</si>
  <si>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</si>
  <si>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</si>
  <si>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</si>
  <si>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</si>
  <si>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</si>
  <si>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</si>
  <si>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</si>
  <si>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</si>
  <si>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</si>
  <si>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</si>
  <si>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</si>
  <si>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</si>
  <si>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</si>
  <si>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</si>
  <si>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</si>
  <si>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</si>
  <si>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</si>
  <si>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</si>
  <si>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</si>
  <si>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</si>
  <si>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</si>
  <si>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</si>
  <si>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</si>
  <si>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</si>
  <si>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</si>
  <si>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</si>
  <si>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</si>
  <si>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</si>
  <si>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</si>
  <si>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</si>
  <si>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</si>
  <si>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</si>
  <si>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</si>
  <si>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</si>
  <si>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</si>
  <si>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</si>
  <si>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</si>
  <si>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</si>
  <si>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</si>
  <si>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</si>
  <si>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</si>
  <si>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</si>
  <si>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</si>
  <si>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</si>
  <si>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</si>
  <si>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</si>
  <si>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</si>
  <si>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</si>
  <si>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</si>
  <si>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</si>
  <si>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</si>
  <si>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</si>
  <si>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</si>
  <si>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</si>
  <si>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</si>
  <si>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</si>
  <si>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</si>
  <si>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</si>
  <si>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</si>
  <si>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</si>
  <si>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</si>
  <si>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</si>
  <si>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</si>
  <si>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</si>
  <si>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</si>
  <si>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</si>
  <si>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</si>
  <si>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</si>
  <si>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</si>
  <si>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</si>
  <si>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</si>
  <si>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</si>
  <si>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</si>
  <si>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</si>
  <si>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</si>
  <si>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</si>
  <si>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</si>
  <si>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</si>
  <si>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</si>
  <si>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</si>
  <si>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</si>
  <si>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</si>
  <si>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</si>
  <si>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</si>
  <si>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</si>
  <si>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</si>
  <si>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</si>
  <si>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</si>
  <si>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</si>
  <si>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</si>
  <si>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</si>
  <si>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</si>
  <si>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</si>
  <si>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</si>
  <si>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</si>
  <si>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</si>
  <si>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</si>
  <si>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</si>
  <si>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</si>
  <si>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</si>
  <si>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</si>
  <si>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</si>
  <si>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</si>
  <si>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</si>
  <si>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</si>
  <si>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</si>
  <si>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</si>
  <si>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</si>
  <si>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</si>
  <si>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</si>
  <si>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</si>
  <si>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</si>
  <si>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</si>
  <si>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</si>
  <si>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</si>
  <si>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</si>
  <si>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</si>
  <si>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</si>
  <si>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</si>
  <si>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</si>
  <si>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</si>
  <si>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</si>
  <si>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</si>
  <si>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</si>
  <si>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</si>
  <si>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</si>
  <si>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</si>
  <si>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</si>
  <si>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</si>
  <si>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</si>
  <si>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</si>
  <si>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</si>
  <si>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</si>
  <si>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</si>
  <si>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</si>
  <si>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</si>
  <si>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</si>
  <si>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</si>
  <si>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</si>
  <si>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</si>
  <si>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</si>
  <si>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</si>
  <si>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</si>
  <si>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</si>
  <si>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</si>
  <si>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</si>
  <si>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</si>
  <si>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</si>
  <si>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</si>
  <si>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</si>
  <si>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</si>
  <si>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</si>
  <si>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</si>
  <si>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</si>
  <si>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</si>
  <si>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</si>
  <si>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</si>
  <si>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</si>
  <si>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</si>
  <si>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</si>
  <si>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</si>
  <si>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</si>
  <si>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</si>
  <si>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</si>
  <si>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</si>
  <si>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</si>
  <si>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</si>
  <si>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</si>
  <si>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</si>
  <si>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</si>
  <si>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</si>
  <si>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</si>
  <si>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</si>
  <si>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</si>
  <si>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</si>
  <si>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</si>
  <si>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</si>
  <si>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</si>
  <si>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</si>
  <si>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</si>
  <si>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</si>
  <si>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</si>
  <si>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</si>
  <si>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</si>
  <si>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</si>
  <si>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</si>
  <si>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</si>
  <si>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</si>
  <si>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</si>
  <si>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</si>
  <si>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</si>
  <si>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</si>
  <si>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</si>
  <si>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</si>
  <si>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</si>
  <si>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</si>
  <si>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</si>
  <si>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</si>
  <si>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</si>
  <si>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</si>
  <si>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</si>
  <si>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</si>
  <si>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</si>
  <si>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</si>
  <si>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</si>
  <si>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</si>
  <si>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</si>
  <si>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</si>
  <si>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</si>
  <si>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</si>
  <si>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</si>
  <si>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</si>
  <si>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</si>
  <si>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</si>
  <si>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</si>
  <si>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</si>
  <si>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</si>
  <si>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</si>
  <si>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</si>
  <si>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</si>
  <si>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</si>
  <si>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</si>
  <si>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</si>
  <si>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</si>
  <si>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</si>
  <si>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</si>
  <si>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</si>
  <si>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</si>
  <si>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</si>
  <si>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</si>
  <si>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</si>
  <si>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</si>
  <si>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</si>
  <si>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</si>
  <si>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</si>
  <si>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</si>
  <si>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</si>
  <si>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</si>
  <si>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</si>
  <si>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</si>
  <si>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</si>
  <si>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</si>
  <si>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</si>
  <si>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</si>
  <si>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</si>
  <si>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</si>
  <si>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</si>
  <si>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</si>
  <si>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</si>
  <si>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</si>
  <si>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</si>
  <si>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</si>
  <si>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</si>
  <si>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</si>
  <si>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</si>
  <si>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</si>
  <si>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</si>
  <si>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</si>
  <si>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</si>
  <si>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</si>
  <si>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</si>
  <si>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</si>
  <si>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</si>
  <si>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</si>
  <si>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</si>
  <si>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</si>
  <si>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</si>
  <si>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</si>
  <si>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</si>
  <si>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</si>
  <si>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</si>
  <si>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</si>
  <si>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</si>
  <si>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</si>
  <si>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</si>
  <si>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</si>
  <si>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</si>
  <si>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</si>
  <si>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</si>
  <si>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</si>
  <si>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</si>
  <si>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</si>
  <si>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</si>
  <si>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</si>
  <si>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</si>
  <si>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</si>
  <si>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</si>
  <si>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</si>
  <si>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</si>
  <si>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</si>
  <si>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</si>
  <si>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</si>
  <si>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</si>
  <si>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</si>
  <si>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</si>
  <si>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</si>
  <si>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</si>
  <si>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</si>
  <si>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</si>
  <si>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</si>
  <si>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</si>
  <si>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</si>
  <si>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</si>
  <si>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</si>
  <si>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</si>
  <si>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</si>
  <si>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</si>
  <si>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</si>
  <si>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</si>
  <si>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</si>
  <si>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</si>
  <si>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</si>
  <si>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</si>
  <si>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</si>
  <si>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</si>
  <si>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</si>
  <si>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</si>
  <si>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</si>
  <si>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</si>
  <si>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</si>
  <si>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</si>
  <si>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</si>
  <si>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</si>
  <si>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</si>
  <si>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</si>
  <si>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</si>
  <si>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</si>
  <si>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</si>
  <si>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</si>
  <si>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</si>
  <si>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</si>
  <si>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</si>
  <si>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</si>
  <si>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</si>
  <si>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</si>
  <si>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</si>
  <si>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</si>
  <si>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</si>
  <si>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</si>
  <si>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</si>
  <si>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</si>
  <si>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</si>
  <si>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</si>
  <si>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</si>
  <si>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</si>
  <si>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</si>
  <si>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</si>
  <si>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</si>
  <si>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</si>
  <si>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</si>
  <si>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</si>
  <si>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</si>
  <si>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</si>
  <si>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</si>
  <si>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</si>
  <si>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</si>
  <si>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</si>
  <si>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</si>
  <si>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</si>
  <si>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</si>
  <si>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</si>
  <si>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</si>
  <si>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</si>
  <si>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</si>
  <si>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</si>
  <si>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</si>
  <si>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</si>
  <si>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</si>
  <si>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</si>
  <si>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</si>
  <si>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</si>
  <si>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</si>
  <si>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</si>
  <si>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</si>
  <si>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</si>
  <si>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</si>
  <si>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</si>
  <si>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</si>
  <si>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</si>
  <si>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</si>
  <si>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</si>
  <si>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</si>
  <si>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</si>
  <si>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</si>
  <si>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</si>
  <si>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</si>
  <si>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</si>
  <si>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</si>
  <si>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</si>
  <si>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</si>
  <si>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</si>
  <si>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</si>
  <si>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</si>
  <si>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</si>
  <si>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</si>
  <si>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</si>
  <si>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</si>
  <si>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</si>
  <si>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</si>
  <si>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</si>
  <si>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</si>
  <si>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</si>
  <si>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</si>
  <si>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</si>
  <si>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</si>
  <si>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</si>
  <si>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</si>
  <si>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</si>
  <si>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</si>
  <si>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</si>
  <si>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</si>
  <si>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</si>
  <si>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</si>
  <si>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</si>
  <si>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</si>
  <si>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</si>
  <si>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</si>
  <si>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</si>
  <si>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</si>
  <si>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</si>
  <si>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</si>
  <si>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</si>
  <si>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</si>
  <si>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</si>
  <si>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</si>
  <si>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</si>
  <si>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</si>
  <si>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</si>
  <si>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</si>
  <si>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</si>
  <si>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</si>
  <si>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</si>
  <si>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</si>
  <si>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</si>
  <si>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</si>
  <si>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</si>
  <si>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</si>
  <si>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</si>
  <si>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</si>
  <si>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</si>
  <si>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</si>
  <si>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</si>
  <si>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</si>
  <si>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</si>
  <si>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</si>
  <si>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</si>
  <si>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</si>
  <si>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</si>
  <si>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</si>
  <si>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</si>
  <si>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</si>
  <si>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</si>
  <si>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</si>
  <si>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</si>
  <si>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</si>
  <si>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</si>
  <si>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</si>
  <si>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</si>
  <si>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</si>
  <si>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</si>
  <si>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</si>
  <si>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</si>
  <si>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</si>
  <si>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</si>
  <si>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</si>
  <si>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</si>
  <si>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</si>
  <si>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</si>
  <si>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</si>
  <si>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</si>
  <si>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</si>
  <si>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</si>
  <si>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</si>
  <si>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</si>
  <si>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</si>
  <si>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</si>
  <si>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</si>
  <si>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</si>
  <si>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</si>
  <si>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</si>
  <si>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</si>
  <si>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</si>
  <si>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</si>
  <si>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</si>
  <si>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</si>
  <si>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</si>
  <si>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</si>
  <si>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</si>
  <si>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</si>
  <si>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</si>
  <si>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</si>
  <si>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</si>
  <si>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</si>
  <si>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</si>
  <si>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</si>
  <si>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</si>
  <si>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</si>
  <si>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</si>
  <si>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</si>
  <si>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</si>
  <si>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</si>
  <si>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</si>
  <si>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</si>
  <si>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</si>
  <si>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</si>
  <si>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</si>
  <si>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</si>
  <si>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</si>
  <si>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</si>
  <si>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</si>
  <si>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</si>
  <si>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</si>
  <si>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</si>
  <si>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</si>
  <si>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</si>
  <si>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</si>
  <si>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</si>
  <si>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</si>
  <si>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</si>
  <si>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</si>
  <si>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</si>
  <si>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</si>
  <si>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</si>
  <si>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</si>
  <si>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</si>
  <si>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</si>
  <si>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</si>
  <si>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</si>
  <si>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</si>
  <si>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</si>
  <si>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</si>
  <si>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</si>
  <si>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</si>
  <si>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</si>
  <si>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</si>
  <si>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</si>
  <si>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</si>
  <si>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</si>
  <si>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</si>
  <si>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</si>
  <si>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</si>
  <si>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</si>
  <si>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</si>
  <si>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</si>
  <si>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</si>
  <si>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</si>
  <si>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</si>
  <si>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</si>
  <si>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</si>
  <si>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</si>
  <si>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</si>
  <si>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</si>
  <si>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</si>
  <si>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</si>
  <si>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</si>
  <si>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</si>
  <si>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</si>
  <si>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</si>
  <si>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</si>
  <si>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</si>
  <si>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</si>
  <si>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</si>
  <si>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</si>
  <si>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</si>
  <si>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</si>
  <si>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</si>
  <si>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</si>
  <si>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</si>
  <si>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</si>
  <si>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</si>
  <si>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</si>
  <si>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</si>
  <si>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</si>
  <si>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</si>
  <si>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</si>
  <si>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</si>
  <si>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</si>
  <si>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</si>
  <si>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</si>
  <si>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</si>
  <si>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</si>
  <si>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</si>
  <si>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</si>
  <si>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</si>
  <si>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</si>
  <si>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</si>
  <si>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</si>
  <si>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</si>
  <si>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</si>
  <si>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</si>
  <si>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</si>
  <si>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</si>
  <si>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</si>
  <si>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</si>
  <si>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</si>
  <si>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</si>
  <si>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</si>
  <si>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</si>
  <si>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</si>
  <si>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</si>
  <si>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</si>
  <si>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</si>
  <si>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</si>
  <si>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</si>
  <si>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</si>
  <si>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</si>
  <si>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</si>
  <si>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</si>
  <si>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</si>
  <si>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</si>
  <si>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</si>
  <si>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</si>
  <si>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</si>
  <si>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</si>
  <si>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</si>
  <si>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</si>
  <si>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</si>
  <si>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</si>
  <si>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</si>
  <si>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</si>
  <si>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</si>
  <si>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</si>
  <si>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</si>
  <si>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</si>
  <si>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</si>
  <si>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</si>
  <si>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</si>
  <si>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</si>
  <si>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</si>
  <si>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</si>
  <si>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</si>
  <si>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</si>
  <si>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</si>
  <si>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</si>
  <si>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</si>
  <si>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</si>
  <si>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</si>
  <si>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</si>
  <si>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</si>
  <si>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</si>
  <si>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</si>
  <si>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</si>
  <si>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</si>
  <si>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</si>
  <si>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</si>
  <si>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</si>
  <si>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</si>
  <si>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</si>
  <si>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</si>
  <si>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</si>
  <si>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</si>
  <si>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</si>
  <si>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</si>
  <si>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</si>
  <si>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</si>
  <si>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</si>
  <si>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</si>
  <si>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</si>
  <si>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</si>
  <si>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</si>
  <si>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</si>
  <si>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</si>
  <si>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</si>
  <si>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</si>
  <si>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</si>
  <si>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</si>
  <si>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</si>
  <si>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</si>
  <si>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</si>
  <si>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</si>
  <si>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</si>
  <si>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</si>
  <si>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</si>
  <si>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</si>
  <si>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</si>
  <si>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</si>
  <si>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</si>
  <si>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</si>
  <si>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</si>
  <si>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</si>
  <si>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</si>
  <si>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</si>
  <si>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</si>
  <si>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</si>
  <si>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</si>
  <si>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</si>
  <si>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</si>
  <si>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</si>
  <si>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</si>
  <si>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</si>
  <si>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</si>
  <si>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</si>
  <si>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</si>
  <si>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</si>
  <si>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</si>
  <si>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</si>
  <si>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</si>
  <si>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</si>
  <si>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</si>
  <si>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</si>
  <si>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</si>
  <si>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</si>
  <si>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</si>
  <si>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</si>
  <si>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</si>
  <si>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</si>
  <si>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</si>
  <si>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</si>
  <si>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</si>
  <si>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</si>
  <si>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</si>
  <si>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</si>
  <si>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</si>
  <si>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</si>
  <si>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</si>
  <si>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</si>
  <si>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</si>
  <si>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</si>
  <si>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</si>
  <si>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</si>
  <si>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</si>
  <si>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</si>
  <si>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</si>
  <si>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</si>
  <si>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</si>
  <si>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</si>
  <si>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</si>
  <si>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</si>
  <si>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</si>
  <si>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</si>
  <si>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</si>
  <si>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</si>
  <si>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</si>
  <si>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</si>
  <si>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</si>
  <si>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</si>
  <si>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</si>
  <si>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</si>
  <si>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</si>
  <si>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</si>
  <si>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</si>
  <si>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</si>
  <si>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</si>
  <si>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</si>
  <si>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</si>
  <si>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</si>
  <si>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</si>
  <si>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</si>
  <si>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</si>
  <si>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</si>
  <si>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</si>
  <si>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</si>
  <si>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</si>
  <si>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</si>
  <si>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</si>
  <si>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</si>
  <si>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</si>
  <si>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</si>
  <si>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</si>
  <si>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</si>
  <si>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</si>
  <si>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</si>
  <si>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</si>
  <si>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</si>
  <si>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</si>
  <si>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</si>
  <si>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</si>
  <si>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</si>
  <si>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</si>
  <si>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</si>
  <si>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</si>
  <si>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</si>
  <si>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</si>
  <si>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</si>
  <si>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</si>
  <si>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</si>
  <si>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</si>
  <si>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</si>
  <si>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</si>
  <si>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</si>
  <si>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</si>
  <si>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</si>
  <si>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</si>
  <si>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</si>
  <si>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</si>
  <si>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</si>
  <si>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</si>
  <si>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</si>
  <si>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</si>
  <si>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</si>
  <si>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</si>
  <si>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</si>
  <si>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</si>
  <si>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</si>
  <si>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</si>
  <si>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</si>
  <si>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</si>
  <si>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</si>
  <si>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</si>
  <si>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</si>
  <si>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</si>
  <si>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</si>
  <si>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</si>
  <si>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</si>
  <si>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</si>
  <si>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</si>
  <si>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</si>
  <si>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</si>
  <si>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</si>
  <si>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</si>
  <si>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</si>
  <si>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</si>
  <si>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</si>
  <si>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</si>
  <si>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</si>
  <si>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</si>
  <si>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</si>
  <si>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</si>
  <si>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</si>
  <si>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</si>
  <si>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</si>
  <si>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</si>
  <si>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</si>
  <si>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</si>
  <si>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</si>
  <si>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</si>
  <si>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</si>
  <si>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</si>
  <si>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</si>
  <si>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</si>
  <si>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</si>
  <si>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</si>
  <si>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</si>
  <si>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</si>
  <si>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</si>
  <si>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</si>
  <si>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</si>
  <si>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</si>
  <si>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</si>
  <si>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</si>
  <si>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</si>
  <si>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</si>
  <si>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</si>
  <si>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</si>
  <si>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</si>
  <si>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</si>
  <si>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</si>
  <si>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</si>
  <si>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</si>
  <si>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</si>
  <si>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</si>
  <si>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</si>
  <si>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</si>
  <si>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</si>
  <si>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</si>
  <si>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</si>
  <si>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</si>
  <si>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</si>
  <si>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</si>
  <si>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</si>
  <si>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</si>
  <si>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</si>
  <si>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</si>
  <si>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</si>
  <si>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</si>
  <si>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</si>
  <si>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</si>
  <si>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</si>
  <si>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</si>
  <si>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</si>
  <si>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</si>
  <si>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</si>
  <si>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</si>
  <si>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</si>
  <si>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</si>
  <si>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</si>
  <si>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</si>
  <si>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</si>
  <si>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</si>
  <si>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</si>
  <si>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</si>
  <si>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</si>
  <si>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</si>
  <si>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</si>
  <si>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</si>
  <si>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</si>
  <si>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</si>
  <si>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</si>
  <si>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</si>
  <si>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</si>
  <si>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</si>
  <si>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</si>
  <si>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</si>
  <si>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</si>
  <si>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</si>
  <si>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</si>
  <si>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</si>
  <si>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</si>
  <si>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</si>
  <si>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</si>
  <si>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</si>
  <si>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</si>
  <si>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</si>
  <si>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</si>
  <si>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</si>
  <si>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</si>
  <si>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</si>
  <si>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</si>
  <si>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</si>
  <si>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</si>
  <si>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</si>
  <si>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</si>
  <si>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</si>
  <si>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</si>
  <si>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</si>
  <si>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</si>
  <si>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</si>
  <si>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</si>
  <si>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</si>
  <si>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</si>
  <si>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</si>
  <si>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</si>
  <si>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</si>
  <si>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</si>
  <si>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</si>
  <si>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</si>
  <si>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</si>
  <si>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</si>
  <si>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</si>
  <si>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</si>
  <si>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</si>
  <si>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</si>
  <si>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</si>
  <si>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</si>
  <si>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</si>
  <si>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</si>
  <si>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</si>
  <si>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</si>
  <si>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</si>
  <si>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</si>
  <si>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</si>
  <si>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</si>
  <si>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</si>
  <si>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</si>
  <si>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</si>
  <si>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</si>
  <si>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</si>
  <si>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</si>
  <si>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</si>
  <si>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</si>
  <si>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</si>
  <si>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</si>
  <si>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</si>
  <si>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</si>
  <si>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</si>
  <si>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</si>
  <si>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</si>
  <si>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</si>
  <si>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</si>
  <si>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</si>
  <si>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</si>
  <si>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</si>
  <si>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</si>
  <si>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</si>
  <si>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</si>
  <si>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</si>
  <si>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</si>
  <si>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</si>
  <si>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</si>
  <si>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</si>
  <si>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</si>
  <si>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</si>
  <si>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</si>
  <si>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</si>
  <si>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</si>
  <si>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</si>
  <si>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</si>
  <si>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</si>
  <si>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</si>
  <si>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</si>
  <si>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</si>
  <si>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</si>
  <si>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</si>
  <si>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</si>
  <si>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</si>
  <si>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</si>
  <si>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</si>
  <si>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</si>
  <si>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</si>
  <si>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</si>
  <si>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</si>
  <si>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</si>
  <si>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</si>
  <si>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</si>
  <si>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</si>
  <si>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</si>
  <si>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</si>
  <si>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</si>
  <si>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</si>
  <si>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</si>
  <si>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</si>
  <si>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</si>
  <si>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</si>
  <si>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</si>
  <si>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</si>
  <si>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</si>
  <si>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</si>
  <si>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</si>
  <si>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</si>
  <si>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</si>
  <si>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</si>
  <si>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</si>
  <si>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</si>
  <si>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</si>
  <si>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</si>
  <si>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</si>
  <si>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</si>
  <si>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</si>
  <si>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</si>
  <si>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</si>
  <si>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</si>
  <si>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</si>
  <si>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</si>
  <si>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</si>
  <si>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</si>
  <si>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</si>
  <si>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</si>
  <si>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</si>
  <si>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</si>
  <si>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</si>
  <si>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</si>
  <si>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</si>
  <si>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</si>
  <si>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</si>
  <si>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</si>
  <si>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</si>
  <si>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</si>
  <si>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</si>
  <si>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</si>
  <si>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</si>
  <si>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</si>
  <si>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</si>
  <si>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</si>
  <si>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</si>
  <si>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</si>
  <si>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</si>
  <si>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</si>
  <si>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</si>
  <si>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</si>
  <si>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</si>
  <si>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</si>
  <si>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</si>
  <si>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</si>
  <si>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</si>
  <si>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</si>
  <si>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</si>
  <si>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</si>
  <si>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</si>
  <si>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</si>
  <si>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</si>
  <si>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</si>
  <si>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</si>
  <si>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</si>
  <si>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</si>
  <si>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</si>
  <si>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</si>
  <si>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</si>
  <si>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</si>
  <si>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</si>
  <si>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</si>
  <si>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</si>
  <si>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</si>
  <si>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</si>
  <si>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</si>
  <si>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</si>
  <si>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</si>
  <si>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</si>
  <si>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</si>
  <si>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</si>
  <si>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</si>
  <si>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</si>
  <si>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</si>
  <si>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</si>
  <si>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</si>
  <si>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</si>
  <si>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</si>
  <si>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</si>
  <si>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</si>
  <si>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</si>
  <si>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</si>
  <si>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</si>
  <si>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</si>
  <si>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</si>
  <si>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</si>
  <si>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</si>
  <si>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</si>
  <si>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</si>
  <si>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</si>
  <si>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</si>
  <si>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</si>
  <si>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</si>
  <si>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</si>
  <si>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</si>
  <si>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</si>
  <si>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</si>
  <si>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</si>
  <si>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</si>
  <si>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</si>
  <si>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</si>
  <si>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</si>
  <si>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</si>
  <si>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</si>
  <si>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</si>
  <si>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</si>
  <si>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</si>
  <si>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</si>
  <si>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</si>
  <si>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</si>
  <si>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</si>
  <si>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</si>
  <si>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</si>
  <si>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</si>
  <si>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</si>
  <si>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</si>
  <si>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</si>
  <si>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</si>
  <si>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</si>
  <si>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</si>
  <si>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</si>
  <si>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</si>
  <si>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</si>
  <si>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</si>
  <si>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</si>
  <si>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</si>
  <si>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</si>
  <si>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</si>
  <si>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</si>
  <si>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</si>
  <si>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</si>
  <si>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</si>
  <si>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</si>
  <si>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</si>
  <si>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</si>
  <si>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</si>
  <si>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</si>
  <si>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</si>
  <si>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</si>
  <si>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</si>
  <si>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</si>
  <si>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</si>
  <si>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</si>
  <si>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</si>
  <si>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</si>
  <si>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</si>
  <si>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</si>
  <si>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</si>
  <si>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</si>
  <si>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</si>
  <si>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</si>
  <si>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</si>
  <si>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</si>
  <si>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</si>
  <si>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</si>
  <si>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</si>
  <si>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</si>
  <si>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</si>
  <si>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</si>
  <si>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</si>
  <si>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</si>
  <si>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</si>
  <si>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</si>
  <si>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</si>
  <si>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</si>
  <si>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</si>
  <si>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</si>
  <si>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</si>
  <si>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</si>
  <si>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</si>
  <si>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</si>
  <si>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</si>
  <si>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</si>
  <si>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</si>
  <si>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</si>
  <si>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</si>
  <si>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</si>
  <si>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</si>
  <si>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</si>
  <si>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</si>
  <si>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</si>
  <si>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</si>
  <si>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</si>
  <si>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</si>
  <si>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</si>
  <si>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</si>
  <si>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</si>
  <si>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</si>
  <si>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</si>
  <si>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</si>
  <si>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</si>
  <si>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</si>
  <si>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</si>
  <si>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</si>
  <si>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</si>
  <si>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</si>
  <si>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</si>
  <si>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</si>
  <si>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</si>
  <si>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</si>
  <si>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</si>
  <si>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</si>
  <si>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</si>
  <si>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</si>
  <si>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</si>
  <si>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</si>
  <si>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</si>
  <si>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</si>
  <si>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</si>
  <si>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</si>
  <si>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</si>
  <si>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</si>
  <si>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</si>
  <si>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</si>
  <si>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</si>
  <si>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</si>
  <si>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</si>
  <si>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</si>
  <si>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</si>
  <si>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</si>
  <si>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</si>
  <si>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</si>
  <si>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</si>
  <si>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</si>
  <si>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</si>
  <si>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</si>
  <si>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</si>
  <si>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</si>
  <si>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</si>
  <si>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</si>
  <si>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</si>
  <si>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</si>
  <si>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</si>
  <si>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</si>
  <si>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</si>
  <si>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</si>
  <si>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</si>
  <si>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</si>
  <si>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</si>
  <si>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</si>
  <si>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</si>
  <si>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</si>
  <si>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</si>
  <si>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</si>
  <si>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</si>
  <si>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</si>
  <si>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</si>
  <si>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</si>
  <si>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</si>
  <si>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</si>
  <si>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</si>
  <si>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</si>
  <si>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</si>
  <si>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</si>
  <si>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</si>
  <si>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</si>
  <si>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</si>
  <si>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</si>
  <si>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</si>
  <si>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</si>
  <si>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</si>
  <si>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</si>
  <si>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</si>
  <si>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</si>
  <si>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</si>
  <si>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</si>
  <si>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</si>
  <si>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</si>
  <si>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</si>
  <si>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</si>
  <si>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</si>
  <si>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</si>
  <si>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</si>
  <si>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</si>
  <si>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</si>
  <si>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</si>
  <si>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</si>
  <si>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</si>
  <si>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</si>
  <si>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</si>
  <si>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</si>
  <si>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</si>
  <si>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</si>
  <si>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</si>
  <si>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</si>
  <si>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</si>
  <si>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</si>
  <si>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</si>
  <si>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</si>
  <si>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</si>
  <si>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</si>
  <si>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</si>
  <si>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</si>
  <si>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</si>
  <si>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</si>
  <si>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</si>
  <si>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</si>
  <si>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</si>
  <si>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</si>
  <si>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</si>
  <si>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</si>
  <si>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</si>
  <si>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</si>
  <si>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</si>
  <si>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</si>
  <si>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</si>
  <si>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</si>
  <si>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</si>
  <si>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</si>
  <si>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</si>
  <si>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</si>
  <si>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</si>
  <si>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</si>
  <si>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</si>
  <si>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</si>
  <si>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</si>
  <si>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</si>
  <si>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</si>
  <si>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</si>
  <si>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</si>
  <si>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</si>
  <si>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</si>
  <si>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</si>
  <si>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</si>
  <si>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</si>
  <si>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</si>
  <si>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</si>
  <si>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</si>
  <si>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</si>
  <si>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</si>
  <si>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</si>
  <si>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</si>
  <si>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</si>
  <si>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</si>
  <si>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</si>
  <si>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</si>
  <si>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</si>
  <si>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</si>
  <si>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</si>
  <si>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</si>
  <si>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</si>
  <si>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</si>
  <si>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</si>
  <si>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</si>
  <si>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</si>
  <si>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</si>
  <si>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</si>
  <si>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</si>
  <si>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</si>
  <si>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</si>
  <si>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</si>
  <si>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</si>
  <si>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</si>
  <si>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</si>
  <si>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</si>
  <si>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</si>
  <si>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</si>
  <si>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</si>
  <si>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</si>
  <si>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</si>
  <si>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</si>
  <si>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</si>
  <si>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</si>
  <si>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</si>
  <si>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</si>
  <si>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</si>
  <si>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</si>
  <si>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</si>
  <si>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</si>
  <si>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</si>
  <si>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</si>
  <si>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</si>
  <si>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</si>
  <si>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</si>
  <si>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</si>
  <si>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</si>
  <si>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</si>
  <si>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</si>
  <si>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</si>
  <si>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</si>
  <si>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</si>
  <si>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</si>
  <si>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</si>
  <si>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</si>
  <si>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</si>
  <si>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</si>
  <si>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</si>
  <si>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</si>
  <si>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</si>
  <si>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</si>
  <si>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</si>
  <si>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</si>
  <si>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</si>
  <si>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</si>
  <si>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</si>
  <si>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</si>
  <si>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</si>
  <si>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</si>
  <si>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</si>
  <si>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</si>
  <si>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</si>
  <si>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</si>
  <si>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</si>
  <si>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</si>
  <si>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</si>
  <si>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</si>
  <si>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</si>
  <si>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</si>
  <si>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</si>
  <si>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</si>
  <si>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</si>
  <si>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</si>
  <si>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</si>
  <si>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</si>
  <si>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</si>
  <si>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</si>
  <si>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</si>
  <si>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</si>
  <si>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</si>
  <si>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</si>
  <si>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</si>
  <si>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</si>
  <si>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</si>
  <si>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</si>
  <si>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</si>
  <si>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</si>
  <si>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</si>
  <si>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</si>
  <si>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</si>
  <si>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</si>
  <si>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</si>
  <si>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</si>
  <si>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</si>
  <si>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</si>
  <si>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</si>
  <si>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</si>
  <si>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</si>
  <si>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</si>
  <si>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</si>
  <si>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</si>
  <si>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</si>
  <si>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</si>
  <si>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</si>
  <si>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</si>
  <si>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</si>
  <si>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</si>
  <si>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</si>
  <si>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</si>
  <si>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</si>
  <si>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</si>
  <si>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</si>
  <si>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</si>
  <si>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</si>
  <si>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</si>
  <si>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</si>
  <si>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</si>
  <si>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</si>
  <si>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</si>
  <si>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</si>
  <si>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</si>
  <si>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</si>
  <si>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</si>
  <si>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</si>
  <si>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</si>
  <si>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</si>
  <si>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</si>
  <si>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</si>
  <si>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</si>
  <si>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</si>
  <si>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</si>
  <si>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</si>
  <si>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</si>
  <si>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</si>
  <si>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</si>
  <si>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</si>
  <si>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</si>
  <si>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</si>
  <si>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</si>
  <si>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</si>
  <si>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</si>
  <si>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</si>
  <si>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</si>
  <si>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</si>
  <si>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</si>
  <si>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</si>
  <si>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</si>
  <si>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</si>
  <si>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</si>
  <si>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</si>
  <si>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</si>
  <si>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</si>
  <si>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</si>
  <si>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</si>
  <si>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</si>
  <si>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</si>
  <si>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</si>
  <si>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</si>
  <si>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</si>
  <si>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</si>
  <si>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</si>
  <si>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</si>
  <si>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</si>
  <si>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</si>
  <si>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</si>
  <si>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</si>
  <si>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</si>
  <si>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</si>
  <si>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</si>
  <si>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</si>
  <si>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</si>
  <si>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</si>
  <si>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</si>
  <si>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</si>
  <si>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</si>
  <si>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</si>
  <si>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</si>
  <si>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</si>
  <si>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</si>
  <si>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</si>
  <si>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</si>
  <si>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</si>
  <si>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</si>
  <si>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</si>
  <si>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</si>
  <si>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</si>
  <si>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</si>
  <si>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</si>
  <si>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</si>
  <si>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</si>
  <si>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</si>
  <si>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</si>
  <si>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</si>
  <si>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</si>
  <si>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</si>
  <si>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</si>
  <si>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</si>
  <si>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</si>
  <si>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</si>
  <si>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</si>
  <si>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</si>
  <si>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</si>
  <si>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</si>
  <si>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</si>
  <si>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</si>
  <si>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</si>
  <si>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</si>
  <si>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</si>
  <si>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</si>
  <si>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</si>
  <si>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</si>
  <si>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</si>
  <si>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</si>
  <si>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</si>
  <si>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</si>
  <si>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</si>
  <si>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</si>
  <si>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</si>
  <si>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</si>
  <si>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</si>
  <si>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</si>
  <si>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</si>
  <si>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</si>
  <si>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</si>
  <si>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</si>
  <si>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</si>
  <si>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</si>
  <si>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</si>
  <si>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</si>
  <si>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</si>
  <si>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</si>
  <si>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</si>
  <si>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</si>
  <si>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</si>
  <si>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</si>
  <si>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</si>
  <si>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</si>
  <si>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</si>
  <si>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</si>
  <si>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</si>
  <si>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</si>
  <si>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</si>
  <si>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</si>
  <si>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</si>
  <si>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</si>
  <si>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</si>
  <si>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</si>
  <si>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</si>
  <si>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</si>
  <si>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</si>
  <si>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</si>
  <si>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</si>
  <si>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</si>
  <si>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</si>
  <si>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</si>
  <si>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</si>
  <si>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</si>
  <si>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</si>
  <si>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</si>
  <si>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</si>
  <si>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</si>
  <si>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</si>
  <si>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</si>
  <si>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</si>
  <si>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</si>
  <si>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</si>
  <si>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</si>
  <si>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</si>
  <si>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</si>
  <si>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</si>
  <si>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</si>
  <si>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</si>
  <si>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</si>
  <si>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</si>
  <si>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</si>
  <si>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</si>
  <si>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</si>
  <si>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</si>
  <si>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</si>
  <si>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</si>
  <si>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</si>
  <si>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</si>
  <si>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</si>
  <si>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</si>
  <si>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</si>
  <si>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</si>
  <si>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</si>
  <si>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</si>
  <si>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</si>
  <si>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</si>
  <si>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</si>
  <si>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</si>
  <si>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</si>
  <si>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</si>
  <si>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</si>
  <si>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</si>
  <si>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</si>
  <si>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</si>
  <si>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</si>
  <si>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</si>
  <si>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</si>
  <si>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</si>
  <si>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</si>
  <si>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</si>
  <si>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</si>
  <si>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</si>
  <si>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</si>
  <si>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</si>
  <si>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</si>
  <si>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</si>
  <si>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</si>
  <si>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</si>
  <si>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</si>
  <si>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</si>
  <si>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</si>
  <si>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</si>
  <si>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</si>
  <si>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</si>
  <si>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</si>
  <si>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</si>
  <si>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</si>
  <si>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</si>
  <si>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</si>
  <si>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</si>
  <si>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</si>
  <si>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</si>
  <si>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</si>
  <si>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</si>
  <si>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</si>
  <si>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</si>
  <si>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</si>
  <si>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</si>
  <si>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</si>
  <si>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</si>
  <si>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</si>
  <si>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</si>
  <si>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</si>
  <si>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</si>
  <si>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</si>
  <si>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</si>
  <si>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</si>
  <si>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</si>
  <si>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</si>
  <si>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</si>
  <si>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</si>
  <si>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</si>
  <si>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</si>
  <si>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</si>
  <si>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</si>
  <si>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</si>
  <si>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</si>
  <si>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</si>
  <si>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</si>
  <si>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</si>
  <si>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</si>
  <si>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</si>
  <si>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</si>
  <si>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</si>
  <si>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</si>
  <si>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</si>
  <si>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</si>
  <si>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</si>
  <si>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</si>
  <si>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</si>
  <si>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</si>
  <si>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</si>
  <si>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</si>
  <si>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</si>
  <si>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</si>
  <si>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</si>
  <si>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</si>
  <si>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</si>
  <si>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</si>
  <si>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</si>
  <si>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</si>
  <si>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</si>
  <si>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</si>
  <si>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</si>
  <si>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</si>
  <si>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</si>
  <si>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</si>
  <si>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</si>
  <si>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</si>
  <si>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</si>
  <si>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</si>
  <si>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</si>
  <si>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</si>
  <si>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</si>
  <si>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</si>
  <si>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</si>
  <si>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</si>
  <si>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</si>
  <si>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</si>
  <si>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</si>
  <si>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</si>
  <si>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</si>
  <si>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</si>
  <si>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</si>
  <si>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</si>
  <si>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</si>
  <si>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</si>
  <si>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</si>
  <si>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</si>
  <si>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</si>
  <si>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</si>
  <si>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</si>
  <si>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</si>
  <si>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</si>
  <si>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</si>
  <si>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</si>
  <si>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</si>
  <si>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</si>
  <si>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</si>
  <si>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</si>
  <si>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</si>
  <si>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</si>
  <si>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</si>
  <si>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</si>
  <si>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</si>
  <si>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</si>
  <si>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</si>
  <si>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</si>
  <si>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</si>
  <si>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</si>
  <si>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</si>
  <si>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</si>
  <si>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</si>
  <si>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</si>
  <si>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</si>
  <si>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</si>
  <si>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</si>
  <si>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</si>
  <si>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</si>
  <si>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</si>
  <si>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</si>
  <si>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</si>
  <si>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</si>
  <si>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</si>
  <si>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</si>
  <si>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</si>
  <si>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</si>
  <si>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</si>
  <si>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</si>
  <si>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</si>
  <si>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</si>
  <si>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</si>
  <si>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</si>
  <si>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</si>
  <si>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</si>
  <si>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</si>
  <si>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</si>
  <si>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</si>
  <si>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</si>
  <si>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</si>
  <si>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</si>
  <si>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</si>
  <si>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</si>
  <si>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</si>
  <si>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</si>
  <si>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</si>
  <si>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</si>
  <si>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</si>
  <si>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</si>
  <si>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</si>
  <si>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</si>
  <si>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</si>
  <si>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</si>
  <si>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</si>
  <si>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</si>
  <si>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</si>
  <si>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</si>
  <si>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</si>
  <si>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</si>
  <si>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</si>
  <si>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</si>
  <si>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</si>
  <si>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</si>
  <si>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</si>
  <si>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</si>
  <si>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</si>
  <si>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</si>
  <si>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</si>
  <si>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</si>
  <si>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</si>
  <si>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</si>
  <si>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</si>
  <si>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</si>
  <si>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</si>
  <si>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</si>
  <si>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</si>
  <si>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</si>
  <si>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</si>
  <si>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</si>
  <si>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</si>
  <si>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</si>
  <si>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</si>
  <si>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</si>
  <si>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</si>
  <si>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</si>
  <si>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</si>
  <si>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</si>
  <si>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</si>
  <si>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</si>
  <si>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</si>
  <si>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</si>
  <si>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</si>
  <si>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</si>
  <si>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</si>
  <si>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</si>
  <si>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</si>
  <si>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</si>
  <si>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</si>
  <si>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</si>
  <si>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</si>
  <si>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</si>
  <si>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</si>
  <si>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</si>
  <si>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</si>
  <si>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</si>
  <si>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</si>
  <si>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</si>
  <si>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</si>
  <si>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</si>
  <si>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</si>
  <si>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</si>
  <si>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</si>
  <si>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</si>
  <si>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</si>
  <si>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</si>
  <si>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</si>
  <si>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</si>
  <si>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</si>
  <si>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</si>
  <si>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</si>
  <si>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</si>
  <si>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</si>
  <si>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</si>
  <si>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</si>
  <si>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</si>
  <si>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</si>
  <si>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</si>
  <si>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</si>
  <si>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</si>
  <si>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</si>
  <si>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</si>
  <si>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</si>
  <si>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</si>
  <si>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</si>
  <si>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</si>
  <si>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</si>
  <si>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</si>
  <si>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</si>
  <si>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</si>
  <si>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</si>
  <si>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</si>
  <si>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</si>
  <si>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</si>
  <si>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</si>
  <si>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</si>
  <si>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</si>
  <si>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</si>
  <si>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</si>
  <si>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</si>
  <si>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</si>
  <si>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</si>
  <si>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</si>
  <si>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</si>
  <si>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</si>
  <si>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</si>
  <si>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</si>
  <si>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</si>
  <si>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</si>
  <si>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</si>
  <si>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</si>
  <si>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</si>
  <si>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</si>
  <si>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</si>
  <si>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</si>
  <si>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</si>
  <si>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</si>
  <si>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</si>
  <si>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</si>
  <si>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</si>
  <si>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</si>
  <si>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</si>
  <si>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</si>
  <si>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</si>
  <si>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</si>
  <si>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</si>
  <si>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</si>
  <si>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</si>
  <si>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</si>
  <si>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</si>
  <si>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</si>
  <si>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</si>
  <si>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</si>
  <si>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</si>
  <si>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</si>
  <si>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</si>
  <si>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</si>
  <si>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</si>
  <si>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</si>
  <si>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</si>
  <si>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</si>
  <si>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</si>
  <si>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</si>
  <si>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</si>
  <si>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</si>
  <si>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</si>
  <si>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</si>
  <si>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</si>
  <si>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</si>
  <si>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</si>
  <si>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</si>
  <si>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</si>
  <si>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</si>
  <si>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</si>
  <si>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</si>
  <si>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</si>
  <si>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</si>
  <si>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</si>
  <si>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</si>
  <si>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</si>
  <si>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</si>
  <si>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</si>
  <si>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</si>
  <si>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</si>
  <si>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</si>
  <si>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</si>
  <si>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</si>
  <si>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</si>
  <si>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</si>
  <si>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</si>
  <si>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</si>
  <si>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</si>
  <si>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</si>
  <si>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</si>
  <si>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</si>
  <si>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</si>
  <si>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</si>
  <si>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</si>
  <si>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</si>
  <si>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</si>
  <si>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</si>
  <si>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</si>
  <si>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</si>
  <si>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</si>
  <si>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</si>
  <si>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</si>
  <si>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</si>
  <si>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</si>
  <si>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</si>
  <si>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</si>
  <si>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</si>
  <si>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</si>
  <si>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</si>
  <si>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</si>
  <si>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</si>
  <si>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</si>
  <si>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</si>
  <si>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</si>
  <si>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</si>
  <si>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</si>
  <si>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</si>
  <si>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</si>
  <si>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</si>
  <si>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</si>
  <si>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</si>
  <si>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</si>
  <si>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</si>
  <si>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</si>
  <si>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</si>
  <si>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</si>
  <si>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</si>
  <si>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</si>
  <si>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</si>
  <si>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</si>
  <si>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</si>
  <si>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</si>
  <si>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</si>
  <si>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</si>
  <si>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</si>
  <si>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</si>
  <si>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</si>
  <si>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</si>
  <si>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</si>
  <si>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</si>
  <si>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</si>
  <si>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</si>
  <si>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</si>
  <si>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</si>
  <si>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</si>
  <si>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</si>
  <si>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</si>
  <si>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</si>
  <si>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</si>
  <si>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</si>
  <si>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</si>
  <si>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</si>
  <si>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</si>
  <si>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</si>
  <si>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</si>
  <si>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</si>
  <si>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</si>
  <si>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</si>
  <si>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</si>
  <si>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</si>
  <si>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</si>
  <si>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</si>
  <si>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</si>
  <si>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</si>
  <si>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</si>
  <si>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</si>
  <si>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</si>
  <si>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</si>
  <si>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</si>
  <si>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</si>
  <si>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</si>
  <si>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</si>
  <si>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</si>
  <si>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</si>
  <si>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</si>
  <si>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</si>
  <si>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</si>
  <si>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</si>
  <si>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</si>
  <si>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</si>
  <si>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</si>
  <si>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</si>
  <si>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</si>
  <si>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</si>
  <si>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</si>
  <si>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</si>
  <si>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</si>
  <si>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</si>
  <si>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</si>
  <si>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</si>
  <si>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</si>
  <si>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</si>
  <si>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</si>
  <si>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</si>
  <si>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</si>
  <si>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</si>
  <si>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</si>
  <si>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</si>
  <si>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</si>
  <si>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</si>
  <si>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</si>
  <si>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</si>
  <si>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</si>
  <si>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</si>
  <si>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</si>
  <si>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</si>
  <si>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</si>
  <si>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</si>
  <si>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</si>
  <si>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</si>
  <si>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</si>
  <si>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</si>
  <si>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</si>
  <si>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</si>
  <si>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</si>
  <si>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</si>
  <si>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</si>
  <si>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</si>
  <si>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</si>
  <si>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</si>
  <si>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</si>
  <si>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</si>
  <si>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</si>
  <si>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</si>
  <si>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</si>
  <si>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</si>
  <si>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</si>
  <si>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</si>
  <si>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</si>
  <si>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</si>
  <si>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</si>
  <si>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</si>
  <si>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</si>
  <si>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</si>
  <si>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</si>
  <si>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</si>
  <si>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</si>
  <si>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</si>
  <si>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</si>
  <si>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</si>
  <si>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</si>
  <si>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</si>
  <si>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</si>
  <si>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</si>
  <si>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</si>
  <si>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</si>
  <si>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</si>
  <si>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</si>
  <si>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</si>
  <si>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</si>
  <si>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</si>
  <si>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</si>
  <si>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</si>
  <si>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</si>
  <si>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</si>
  <si>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</si>
  <si>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</si>
  <si>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</si>
  <si>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</si>
  <si>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</si>
  <si>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</si>
  <si>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</si>
  <si>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</si>
  <si>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</si>
  <si>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</si>
  <si>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</si>
  <si>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</si>
  <si>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</si>
  <si>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</si>
  <si>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</si>
  <si>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</si>
  <si>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</si>
  <si>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</si>
  <si>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</si>
  <si>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</si>
  <si>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</si>
  <si>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</si>
  <si>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</si>
  <si>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</si>
  <si>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</si>
  <si>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</si>
  <si>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</si>
  <si>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</si>
  <si>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</si>
  <si>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</si>
  <si>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</si>
  <si>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</si>
  <si>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</si>
  <si>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</si>
  <si>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</si>
  <si>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</si>
  <si>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</si>
  <si>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</si>
  <si>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</si>
  <si>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</si>
  <si>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</si>
  <si>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</si>
  <si>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</si>
  <si>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</si>
  <si>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</si>
  <si>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</si>
  <si>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</si>
  <si>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</si>
  <si>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</si>
  <si>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</si>
  <si>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</si>
  <si>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</si>
  <si>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</si>
  <si>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</si>
  <si>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</si>
  <si>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</si>
  <si>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</si>
  <si>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</si>
  <si>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</si>
  <si>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</si>
  <si>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</si>
  <si>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</si>
  <si>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</si>
  <si>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</si>
  <si>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</si>
  <si>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</si>
  <si>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</si>
  <si>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</si>
  <si>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</si>
  <si>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</si>
  <si>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</si>
  <si>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</si>
  <si>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</si>
  <si>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</si>
  <si>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</si>
  <si>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</si>
  <si>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</si>
  <si>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</si>
  <si>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</si>
  <si>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</si>
  <si>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</si>
  <si>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</si>
  <si>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</si>
  <si>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</si>
  <si>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</si>
  <si>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</si>
  <si>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</si>
  <si>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</si>
  <si>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</si>
  <si>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</si>
  <si>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</si>
  <si>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</si>
  <si>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</si>
  <si>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</si>
  <si>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</si>
  <si>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</si>
  <si>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</si>
  <si>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</si>
  <si>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</si>
  <si>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</si>
  <si>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</si>
  <si>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</si>
  <si>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</si>
  <si>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</si>
  <si>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</si>
  <si>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</si>
  <si>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</si>
  <si>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</si>
  <si>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</si>
  <si>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</si>
  <si>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</si>
  <si>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</si>
  <si>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</si>
  <si>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</si>
  <si>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</si>
  <si>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</si>
  <si>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</si>
  <si>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</si>
  <si>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</si>
  <si>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</si>
  <si>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</si>
  <si>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</si>
  <si>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</si>
  <si>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</si>
  <si>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</si>
  <si>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</si>
  <si>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</si>
  <si>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</si>
  <si>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</si>
  <si>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</si>
  <si>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</si>
  <si>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</si>
  <si>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</si>
  <si>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</si>
  <si>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</si>
  <si>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</si>
  <si>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</si>
  <si>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</si>
  <si>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</si>
  <si>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</si>
  <si>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</si>
  <si>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</si>
  <si>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</si>
  <si>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</si>
  <si>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</si>
  <si>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</si>
  <si>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</si>
  <si>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</si>
  <si>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</si>
  <si>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</si>
  <si>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</si>
  <si>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</si>
  <si>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</si>
  <si>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</si>
  <si>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</si>
  <si>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</si>
  <si>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</si>
  <si>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</si>
  <si>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</si>
  <si>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</si>
  <si>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</si>
  <si>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</si>
  <si>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</si>
  <si>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</si>
  <si>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</si>
  <si>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</si>
  <si>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</si>
  <si>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</si>
  <si>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</si>
  <si>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</si>
  <si>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</si>
  <si>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</si>
  <si>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</si>
  <si>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</si>
  <si>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</si>
  <si>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</si>
  <si>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</si>
  <si>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</si>
  <si>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</si>
  <si>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</si>
  <si>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</si>
  <si>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</si>
  <si>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</si>
  <si>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</si>
  <si>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</si>
  <si>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</si>
  <si>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</si>
  <si>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</si>
  <si>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</si>
  <si>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</si>
  <si>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</si>
  <si>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</si>
  <si>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</si>
  <si>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</si>
  <si>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</si>
  <si>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</si>
  <si>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</si>
  <si>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</si>
  <si>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</si>
  <si>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</si>
  <si>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</si>
  <si>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</si>
  <si>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</si>
  <si>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</si>
  <si>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</si>
  <si>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</si>
  <si>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</si>
  <si>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</si>
  <si>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</si>
  <si>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</si>
  <si>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</si>
  <si>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</si>
  <si>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</si>
  <si>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</si>
  <si>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</si>
  <si>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</si>
  <si>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</si>
  <si>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</si>
  <si>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</si>
  <si>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</si>
  <si>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</si>
  <si>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</si>
  <si>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</si>
  <si>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</si>
  <si>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</si>
  <si>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</si>
  <si>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</si>
  <si>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</si>
  <si>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</si>
  <si>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</si>
  <si>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</si>
  <si>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</si>
  <si>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</si>
  <si>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</si>
  <si>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</si>
  <si>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</si>
  <si>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</si>
  <si>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</si>
  <si>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</si>
  <si>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</si>
  <si>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</si>
  <si>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</si>
  <si>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</si>
  <si>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</si>
  <si>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</si>
  <si>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</si>
  <si>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</si>
  <si>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</si>
  <si>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</si>
  <si>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</si>
  <si>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</si>
  <si>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</si>
  <si>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</si>
  <si>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</si>
  <si>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</si>
  <si>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</si>
  <si>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</si>
  <si>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</si>
  <si>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</si>
  <si>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</si>
  <si>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</si>
  <si>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</si>
  <si>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</si>
  <si>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</si>
  <si>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</si>
  <si>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</si>
  <si>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</si>
  <si>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</si>
  <si>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</si>
  <si>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</si>
  <si>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</si>
  <si>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</si>
  <si>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</si>
  <si>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</si>
  <si>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</si>
  <si>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</si>
  <si>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</si>
  <si>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</si>
  <si>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</si>
  <si>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</si>
  <si>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</si>
  <si>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</si>
  <si>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</si>
  <si>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</si>
  <si>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</si>
  <si>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</si>
  <si>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</si>
  <si>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</si>
  <si>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</si>
  <si>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</si>
  <si>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</si>
  <si>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</si>
  <si>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</si>
  <si>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</si>
  <si>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</si>
  <si>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</si>
  <si>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</si>
  <si>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</si>
  <si>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</si>
  <si>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</si>
  <si>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</si>
  <si>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</si>
  <si>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</si>
  <si>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</si>
  <si>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</si>
  <si>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</si>
  <si>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</si>
  <si>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</si>
  <si>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</si>
  <si>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</si>
  <si>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</si>
  <si>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</si>
  <si>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</si>
  <si>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</si>
  <si>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</si>
  <si>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</si>
  <si>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</si>
  <si>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</si>
  <si>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</si>
  <si>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</si>
  <si>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</si>
  <si>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</si>
  <si>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</si>
  <si>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</si>
  <si>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</si>
  <si>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</si>
  <si>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</si>
  <si>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</si>
  <si>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</si>
  <si>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</si>
  <si>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</si>
  <si>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</si>
  <si>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</si>
  <si>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</si>
  <si>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</si>
  <si>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</si>
  <si>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</si>
  <si>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</si>
  <si>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</si>
  <si>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</si>
  <si>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</si>
  <si>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</si>
  <si>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</si>
  <si>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</si>
  <si>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</si>
  <si>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</si>
  <si>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</si>
  <si>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</si>
  <si>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</si>
  <si>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</si>
  <si>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</si>
  <si>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</si>
  <si>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</si>
  <si>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</si>
  <si>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</si>
  <si>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</si>
  <si>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</si>
  <si>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</si>
  <si>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</si>
  <si>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</si>
  <si>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</si>
  <si>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</si>
  <si>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</si>
  <si>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</si>
  <si>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</si>
  <si>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</si>
  <si>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</si>
  <si>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</si>
  <si>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</si>
  <si>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</si>
  <si>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</si>
  <si>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</si>
  <si>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</si>
  <si>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</si>
  <si>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</si>
  <si>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</si>
  <si>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</si>
  <si>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</si>
  <si>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</si>
  <si>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</si>
  <si>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</si>
  <si>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</si>
  <si>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</si>
  <si>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</si>
  <si>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</si>
  <si>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</si>
  <si>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</si>
  <si>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</si>
  <si>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</si>
  <si>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</si>
  <si>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</si>
  <si>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</si>
  <si>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</si>
  <si>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</si>
  <si>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</si>
  <si>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</si>
  <si>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</si>
  <si>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</si>
  <si>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</si>
  <si>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</si>
  <si>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</si>
  <si>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</si>
  <si>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</si>
  <si>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</si>
  <si>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</si>
  <si>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</si>
  <si>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</si>
  <si>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</si>
  <si>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</si>
  <si>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</si>
  <si>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</si>
  <si>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</si>
  <si>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</si>
  <si>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</si>
  <si>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</si>
  <si>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</si>
  <si>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</si>
  <si>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</si>
  <si>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</si>
  <si>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</si>
  <si>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</si>
  <si>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</si>
  <si>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</si>
  <si>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</si>
  <si>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</si>
  <si>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</si>
  <si>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</si>
  <si>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</si>
  <si>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</si>
  <si>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</si>
  <si>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</si>
  <si>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</si>
  <si>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</si>
  <si>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</si>
  <si>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</si>
  <si>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</si>
  <si>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</si>
  <si>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</si>
  <si>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</si>
  <si>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</si>
  <si>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</si>
  <si>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</si>
  <si>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</si>
  <si>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</si>
  <si>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</si>
  <si>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</si>
  <si>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</si>
  <si>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</si>
  <si>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</si>
  <si>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</si>
  <si>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</si>
  <si>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</si>
  <si>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</si>
  <si>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</si>
  <si>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</si>
  <si>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</si>
  <si>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</si>
  <si>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</si>
  <si>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</si>
  <si>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</si>
  <si>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</si>
  <si>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</si>
  <si>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</si>
  <si>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</si>
  <si>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</si>
  <si>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</si>
  <si>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</si>
  <si>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</si>
  <si>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</si>
  <si>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</si>
  <si>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</si>
  <si>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</si>
  <si>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</si>
  <si>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</si>
  <si>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</si>
  <si>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</si>
  <si>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</si>
  <si>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</si>
  <si>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</si>
  <si>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</si>
  <si>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</si>
  <si>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</si>
  <si>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</si>
  <si>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</si>
  <si>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</si>
  <si>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</si>
  <si>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</si>
  <si>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</si>
  <si>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</si>
  <si>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</si>
  <si>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</si>
  <si>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</si>
  <si>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</si>
  <si>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</si>
  <si>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</si>
  <si>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</si>
  <si>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</si>
  <si>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</si>
  <si>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</si>
  <si>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</si>
  <si>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</si>
  <si>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</si>
  <si>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</si>
  <si>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</si>
  <si>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</si>
  <si>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</si>
  <si>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</si>
  <si>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</si>
  <si>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</si>
  <si>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</si>
  <si>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</si>
  <si>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</si>
  <si>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</si>
  <si>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</si>
  <si>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</si>
  <si>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</si>
  <si>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</si>
  <si>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</si>
  <si>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</si>
  <si>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</si>
  <si>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</si>
  <si>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</si>
  <si>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</si>
  <si>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</si>
  <si>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</si>
  <si>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</si>
  <si>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</si>
  <si>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</si>
  <si>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</si>
  <si>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</si>
  <si>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</si>
  <si>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</si>
  <si>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</si>
  <si>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</si>
  <si>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</si>
  <si>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</si>
  <si>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</si>
  <si>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</si>
  <si>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</si>
  <si>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</si>
  <si>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</si>
  <si>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</si>
  <si>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</si>
  <si>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</si>
  <si>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</si>
  <si>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</si>
  <si>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</si>
  <si>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</si>
  <si>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</si>
  <si>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</si>
  <si>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</si>
  <si>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</si>
  <si>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</si>
  <si>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</si>
  <si>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</si>
  <si>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</si>
  <si>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</si>
  <si>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</si>
  <si>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</si>
  <si>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</si>
  <si>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</si>
  <si>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</si>
  <si>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</si>
  <si>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</si>
  <si>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</si>
  <si>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</si>
  <si>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</si>
  <si>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</si>
  <si>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</si>
  <si>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</si>
  <si>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</si>
  <si>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</si>
  <si>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</si>
  <si>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</si>
  <si>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</si>
  <si>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</si>
  <si>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</si>
  <si>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</si>
  <si>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</si>
  <si>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</si>
  <si>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</si>
  <si>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</si>
  <si>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</si>
  <si>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</si>
  <si>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</si>
  <si>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</si>
  <si>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</si>
  <si>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</si>
  <si>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</si>
  <si>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</si>
  <si>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</si>
  <si>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</si>
  <si>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</si>
  <si>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</si>
  <si>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</si>
  <si>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</si>
  <si>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</si>
  <si>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</si>
  <si>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</si>
  <si>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</si>
  <si>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</si>
  <si>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</si>
  <si>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</si>
  <si>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</si>
  <si>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</si>
  <si>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</si>
  <si>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</si>
  <si>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</si>
  <si>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</si>
  <si>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</si>
  <si>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</si>
  <si>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</si>
  <si>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</si>
  <si>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</si>
  <si>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</si>
  <si>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</si>
  <si>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</si>
  <si>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</si>
  <si>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</si>
  <si>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</si>
  <si>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</si>
  <si>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</si>
  <si>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</si>
  <si>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</si>
  <si>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</si>
  <si>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</si>
  <si>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</si>
  <si>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</si>
  <si>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</si>
  <si>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</si>
  <si>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</si>
  <si>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</si>
  <si>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</si>
  <si>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</si>
  <si>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</si>
  <si>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</si>
  <si>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</si>
  <si>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</si>
  <si>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</si>
  <si>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</si>
  <si>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</si>
  <si>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</si>
  <si>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</si>
  <si>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</si>
  <si>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</si>
  <si>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</si>
  <si>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</si>
  <si>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</si>
  <si>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</si>
  <si>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</si>
  <si>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</si>
  <si>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</si>
  <si>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</si>
  <si>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</si>
  <si>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</si>
  <si>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</si>
  <si>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</si>
  <si>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</si>
  <si>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</si>
  <si>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</si>
  <si>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</si>
  <si>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</si>
  <si>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</si>
  <si>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</si>
  <si>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</si>
  <si>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</si>
  <si>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</si>
  <si>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</si>
  <si>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</si>
  <si>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</si>
  <si>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</si>
  <si>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</si>
  <si>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</si>
  <si>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</si>
  <si>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</si>
  <si>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</si>
  <si>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</si>
  <si>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</si>
  <si>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</si>
  <si>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</si>
  <si>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</si>
  <si>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</si>
  <si>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</si>
  <si>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</si>
  <si>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</si>
  <si>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</si>
  <si>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</si>
  <si>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</si>
  <si>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</si>
  <si>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</si>
  <si>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</si>
  <si>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</si>
  <si>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</si>
  <si>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</si>
  <si>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</si>
  <si>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</si>
  <si>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</si>
  <si>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</si>
  <si>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</si>
  <si>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</si>
  <si>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</si>
  <si>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</si>
  <si>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</si>
  <si>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</si>
  <si>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</si>
  <si>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</si>
  <si>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</si>
  <si>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</si>
  <si>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</si>
  <si>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</si>
  <si>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</si>
  <si>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</si>
  <si>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</si>
  <si>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</si>
  <si>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</si>
  <si>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</si>
  <si>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</si>
  <si>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</si>
  <si>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</si>
  <si>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</si>
  <si>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</si>
  <si>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</si>
  <si>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</si>
  <si>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</si>
  <si>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</si>
  <si>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</si>
  <si>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</si>
  <si>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</si>
  <si>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</si>
  <si>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</si>
  <si>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</si>
  <si>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</si>
  <si>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</si>
  <si>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</si>
  <si>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</si>
  <si>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</si>
  <si>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</si>
  <si>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</si>
  <si>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</si>
  <si>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</si>
  <si>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</si>
  <si>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</si>
  <si>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</si>
  <si>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</si>
  <si>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</si>
  <si>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</si>
  <si>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</si>
  <si>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</si>
  <si>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</si>
  <si>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</si>
  <si>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</si>
  <si>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</si>
  <si>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</si>
  <si>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</si>
  <si>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</si>
  <si>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</si>
  <si>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</si>
  <si>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</si>
  <si>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</si>
  <si>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</si>
  <si>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</si>
  <si>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</si>
  <si>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</si>
  <si>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</si>
  <si>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</si>
  <si>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</si>
  <si>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</si>
  <si>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</si>
  <si>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</si>
  <si>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</si>
  <si>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</si>
  <si>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</si>
  <si>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</si>
  <si>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</si>
  <si>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</si>
  <si>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</si>
  <si>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</si>
  <si>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</si>
  <si>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</si>
  <si>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</si>
  <si>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</si>
  <si>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</si>
  <si>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</si>
  <si>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</si>
  <si>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</si>
  <si>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</si>
  <si>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</si>
  <si>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</si>
  <si>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</si>
  <si>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</si>
  <si>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</si>
  <si>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</si>
  <si>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</si>
  <si>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</si>
  <si>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</si>
  <si>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</si>
  <si>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</si>
  <si>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</si>
  <si>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</si>
  <si>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</si>
  <si>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</si>
  <si>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</si>
  <si>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</si>
  <si>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</si>
  <si>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</si>
  <si>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</si>
  <si>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</si>
  <si>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</si>
  <si>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</si>
  <si>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</si>
  <si>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</si>
  <si>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</si>
  <si>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</si>
  <si>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</si>
  <si>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</si>
  <si>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</si>
  <si>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</si>
  <si>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</si>
  <si>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</si>
  <si>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</si>
  <si>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</si>
  <si>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</si>
  <si>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</si>
  <si>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</si>
  <si>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</si>
  <si>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</si>
  <si>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</si>
  <si>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</si>
  <si>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</si>
  <si>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</si>
  <si>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</si>
  <si>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</si>
  <si>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</si>
  <si>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</si>
  <si>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</si>
  <si>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</si>
  <si>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</si>
  <si>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</si>
  <si>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</si>
  <si>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</si>
  <si>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</si>
  <si>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</si>
  <si>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</si>
  <si>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</si>
  <si>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</si>
  <si>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</si>
  <si>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</si>
  <si>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</si>
  <si>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</si>
  <si>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</si>
  <si>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</si>
  <si>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</si>
  <si>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</si>
  <si>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</si>
  <si>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</si>
  <si>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</si>
  <si>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</si>
  <si>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</si>
  <si>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</si>
  <si>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</si>
  <si>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</si>
  <si>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</si>
  <si>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</si>
  <si>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</si>
  <si>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</si>
  <si>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</si>
  <si>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</si>
  <si>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</si>
  <si>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</si>
  <si>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</si>
  <si>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</si>
  <si>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</si>
  <si>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</si>
  <si>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</si>
  <si>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</si>
  <si>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</si>
  <si>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</si>
  <si>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</si>
  <si>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</si>
  <si>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</si>
  <si>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</si>
  <si>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</si>
  <si>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</si>
  <si>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</si>
  <si>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</si>
  <si>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</si>
  <si>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</si>
  <si>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</si>
  <si>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</si>
  <si>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</si>
  <si>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</si>
  <si>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</si>
  <si>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</si>
  <si>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</si>
  <si>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</si>
  <si>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</si>
  <si>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</si>
  <si>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</si>
  <si>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</si>
  <si>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</si>
  <si>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</si>
  <si>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</si>
  <si>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</si>
  <si>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</si>
  <si>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</si>
  <si>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</si>
  <si>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</si>
  <si>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</si>
  <si>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</si>
  <si>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</si>
  <si>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</si>
  <si>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</si>
  <si>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</si>
  <si>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</si>
  <si>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</si>
  <si>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</si>
  <si>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</si>
  <si>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</si>
  <si>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</si>
  <si>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</si>
  <si>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</si>
  <si>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</si>
  <si>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</si>
  <si>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</si>
  <si>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</si>
  <si>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</si>
  <si>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</si>
  <si>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</si>
  <si>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</si>
  <si>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</si>
  <si>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</si>
  <si>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</si>
  <si>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</si>
  <si>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</si>
  <si>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</si>
  <si>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</si>
  <si>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</si>
  <si>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</si>
  <si>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</si>
  <si>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</si>
  <si>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</si>
  <si>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</si>
  <si>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</si>
  <si>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</si>
  <si>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</si>
  <si>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</si>
  <si>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</si>
  <si>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</si>
  <si>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</si>
  <si>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</si>
  <si>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</si>
  <si>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</si>
  <si>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</si>
  <si>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</si>
  <si>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</si>
  <si>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</si>
  <si>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</si>
  <si>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</si>
  <si>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</si>
  <si>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</si>
  <si>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</si>
  <si>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</si>
  <si>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</si>
  <si>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</si>
  <si>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</si>
  <si>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</si>
  <si>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</si>
  <si>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</si>
  <si>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</si>
  <si>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</si>
  <si>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</si>
  <si>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</si>
  <si>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</si>
  <si>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</si>
  <si>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</si>
  <si>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</si>
  <si>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</si>
  <si>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</si>
  <si>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</si>
  <si>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</si>
  <si>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</si>
  <si>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</si>
  <si>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</si>
  <si>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</si>
  <si>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</si>
  <si>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</si>
  <si>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</si>
  <si>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</si>
  <si>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</si>
  <si>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</si>
  <si>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</si>
  <si>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</si>
  <si>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</si>
  <si>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</si>
  <si>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</si>
  <si>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</si>
  <si>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</si>
  <si>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</si>
  <si>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</si>
  <si>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</si>
  <si>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</si>
  <si>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</si>
  <si>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</si>
  <si>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</si>
  <si>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</si>
  <si>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</si>
  <si>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</si>
  <si>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</si>
  <si>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</si>
  <si>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</si>
  <si>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</si>
  <si>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</si>
  <si>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</si>
  <si>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</si>
  <si>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</si>
  <si>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</si>
  <si>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</si>
  <si>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</si>
  <si>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</si>
  <si>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</si>
  <si>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</si>
  <si>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</si>
  <si>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</si>
  <si>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</si>
  <si>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</si>
  <si>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</si>
  <si>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</si>
  <si>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</si>
  <si>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</si>
  <si>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</si>
  <si>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</si>
  <si>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</si>
  <si>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</si>
  <si>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</si>
  <si>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</si>
  <si>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</si>
  <si>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</si>
  <si>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</si>
  <si>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</si>
  <si>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</si>
  <si>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</si>
  <si>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</si>
  <si>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</si>
  <si>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</si>
  <si>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</si>
  <si>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</si>
  <si>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</si>
  <si>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</si>
  <si>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</si>
  <si>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</si>
  <si>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</si>
  <si>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</si>
  <si>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</si>
  <si>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</si>
  <si>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</si>
  <si>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</si>
  <si>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</si>
  <si>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</si>
  <si>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</si>
  <si>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</si>
  <si>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</si>
  <si>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</si>
  <si>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</si>
  <si>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</si>
  <si>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</si>
  <si>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</si>
  <si>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</si>
  <si>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</si>
  <si>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</si>
  <si>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</si>
  <si>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</si>
  <si>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</si>
  <si>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</si>
  <si>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</si>
  <si>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</si>
  <si>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</si>
  <si>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</si>
  <si>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</si>
  <si>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</si>
  <si>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</si>
  <si>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</si>
  <si>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</si>
  <si>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</si>
  <si>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</si>
  <si>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</si>
  <si>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</si>
  <si>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</si>
  <si>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</si>
  <si>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</si>
  <si>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</si>
  <si>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</si>
  <si>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</si>
  <si>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</si>
  <si>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</si>
  <si>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</si>
  <si>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</si>
  <si>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</si>
  <si>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</si>
  <si>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</si>
  <si>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</si>
  <si>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</si>
  <si>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</si>
  <si>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</si>
  <si>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</si>
  <si>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</si>
  <si>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</si>
  <si>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</si>
  <si>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</si>
  <si>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</si>
  <si>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</si>
  <si>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</si>
  <si>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</si>
  <si>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</si>
  <si>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</si>
  <si>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</si>
  <si>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</si>
  <si>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</si>
  <si>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</si>
  <si>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</si>
  <si>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</si>
  <si>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</si>
  <si>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</si>
  <si>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</si>
  <si>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</si>
  <si>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</si>
  <si>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</si>
  <si>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</si>
  <si>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</si>
  <si>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</si>
  <si>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</si>
  <si>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</si>
  <si>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</si>
  <si>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</si>
  <si>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</si>
  <si>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</si>
  <si>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</si>
  <si>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</si>
  <si>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</si>
  <si>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</si>
  <si>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</si>
  <si>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</si>
  <si>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</si>
  <si>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</si>
  <si>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</si>
  <si>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</si>
  <si>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</si>
  <si>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</si>
  <si>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</si>
  <si>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</si>
  <si>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</si>
  <si>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</si>
  <si>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</si>
  <si>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</si>
  <si>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</si>
  <si>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</si>
  <si>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</si>
  <si>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</si>
  <si>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</si>
  <si>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</si>
  <si>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</si>
  <si>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</si>
  <si>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</si>
  <si>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</si>
  <si>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</si>
  <si>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</si>
  <si>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</si>
  <si>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</si>
  <si>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</si>
  <si>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</si>
  <si>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</si>
  <si>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</si>
  <si>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</si>
  <si>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</si>
  <si>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</si>
  <si>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</si>
  <si>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</si>
  <si>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</si>
  <si>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</si>
  <si>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</si>
  <si>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</si>
  <si>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</si>
  <si>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</si>
  <si>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</si>
  <si>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</si>
  <si>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</si>
  <si>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</si>
  <si>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</si>
  <si>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</si>
  <si>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</si>
  <si>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</si>
  <si>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</si>
  <si>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</si>
  <si>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</si>
  <si>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</si>
  <si>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</si>
  <si>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</si>
  <si>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</si>
  <si>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</si>
  <si>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</si>
  <si>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</si>
  <si>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</si>
  <si>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</si>
  <si>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</si>
  <si>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</si>
  <si>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</si>
  <si>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</si>
  <si>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</si>
  <si>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</si>
  <si>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</si>
  <si>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</si>
  <si>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</si>
  <si>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</si>
  <si>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</si>
  <si>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</si>
  <si>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</si>
  <si>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</si>
  <si>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</si>
  <si>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</si>
  <si>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</si>
  <si>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</si>
  <si>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</si>
  <si>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</si>
  <si>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</si>
  <si>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</si>
  <si>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</si>
  <si>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</si>
  <si>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</si>
  <si>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</si>
  <si>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</si>
  <si>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</si>
  <si>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</si>
  <si>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</si>
  <si>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</si>
  <si>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</si>
  <si>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</si>
  <si>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</si>
  <si>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</si>
  <si>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</si>
  <si>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</si>
  <si>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</si>
  <si>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</si>
  <si>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</si>
  <si>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</si>
  <si>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</si>
  <si>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</si>
  <si>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</si>
  <si>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</si>
  <si>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</si>
  <si>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</si>
  <si>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</si>
  <si>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</si>
  <si>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</si>
  <si>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</si>
  <si>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</si>
  <si>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</si>
  <si>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</si>
  <si>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</si>
  <si>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</si>
  <si>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</si>
  <si>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</si>
  <si>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</si>
  <si>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</si>
  <si>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</si>
  <si>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</si>
  <si>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</si>
  <si>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</si>
  <si>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</si>
  <si>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</si>
  <si>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</si>
  <si>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</si>
  <si>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</si>
  <si>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</si>
  <si>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</si>
  <si>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</si>
  <si>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</si>
  <si>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</si>
  <si>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</si>
  <si>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</si>
  <si>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</si>
  <si>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</si>
  <si>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</si>
  <si>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</si>
  <si>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</si>
  <si>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</si>
  <si>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</si>
  <si>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</si>
  <si>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</si>
  <si>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</si>
  <si>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</si>
  <si>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</si>
  <si>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</si>
  <si>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</si>
  <si>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</si>
  <si>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</si>
  <si>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</si>
  <si>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</si>
  <si>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</si>
  <si>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</si>
  <si>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</si>
  <si>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</si>
  <si>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</si>
  <si>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</si>
  <si>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</si>
  <si>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</si>
  <si>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</si>
  <si>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</si>
  <si>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</si>
  <si>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</si>
  <si>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</si>
  <si>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</si>
  <si>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</si>
  <si>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</si>
  <si>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</si>
  <si>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</si>
  <si>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</si>
  <si>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</si>
  <si>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</si>
  <si>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</si>
  <si>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</si>
  <si>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</si>
  <si>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</si>
  <si>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</si>
  <si>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</si>
  <si>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</si>
  <si>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</si>
  <si>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</si>
  <si>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</si>
  <si>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</si>
  <si>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</si>
  <si>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</si>
  <si>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</si>
  <si>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</si>
  <si>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</si>
  <si>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</si>
  <si>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</si>
  <si>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</si>
  <si>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</si>
  <si>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</si>
  <si>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</si>
  <si>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</si>
  <si>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</si>
  <si>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</si>
  <si>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</si>
  <si>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</si>
  <si>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</si>
  <si>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</si>
  <si>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</si>
  <si>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</si>
  <si>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</si>
  <si>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</si>
  <si>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</si>
  <si>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</si>
  <si>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</si>
  <si>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</si>
  <si>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</si>
  <si>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</si>
  <si>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</si>
  <si>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</si>
  <si>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</si>
  <si>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</si>
  <si>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</si>
  <si>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</si>
  <si>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</si>
  <si>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</si>
  <si>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</si>
  <si>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</si>
  <si>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</si>
  <si>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</si>
  <si>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</si>
  <si>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</si>
  <si>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</si>
  <si>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</si>
  <si>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</si>
  <si>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</si>
  <si>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</si>
  <si>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</si>
  <si>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</si>
  <si>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</si>
  <si>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</si>
  <si>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</si>
  <si>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</si>
  <si>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</si>
  <si>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</si>
  <si>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</si>
  <si>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</si>
  <si>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</si>
  <si>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</si>
  <si>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</si>
  <si>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</si>
  <si>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</si>
  <si>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</si>
  <si>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</si>
  <si>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</si>
  <si>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</si>
  <si>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</si>
  <si>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</si>
  <si>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</si>
  <si>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</si>
  <si>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</si>
  <si>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</si>
  <si>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</si>
  <si>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</si>
  <si>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</si>
  <si>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</si>
  <si>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</si>
  <si>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</si>
  <si>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</si>
  <si>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</si>
  <si>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</si>
  <si>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</si>
  <si>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</si>
  <si>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</si>
  <si>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</si>
  <si>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</si>
  <si>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</si>
  <si>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</si>
  <si>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</si>
  <si>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</si>
  <si>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</si>
  <si>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</si>
  <si>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</si>
  <si>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</si>
  <si>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</si>
  <si>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</si>
  <si>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</si>
  <si>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</si>
  <si>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</si>
  <si>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</si>
  <si>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</si>
  <si>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</si>
  <si>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</si>
  <si>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</si>
  <si>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</si>
  <si>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</si>
  <si>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</si>
  <si>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</si>
  <si>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</si>
  <si>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</si>
  <si>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</si>
  <si>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</si>
  <si>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</si>
  <si>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</si>
  <si>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</si>
  <si>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</si>
  <si>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</si>
  <si>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</si>
  <si>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</si>
  <si>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</si>
  <si>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</si>
  <si>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</si>
  <si>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</si>
  <si>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</si>
  <si>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</si>
  <si>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</si>
  <si>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</si>
  <si>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</si>
  <si>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</si>
  <si>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</si>
  <si>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</si>
  <si>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</si>
  <si>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</si>
  <si>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</si>
  <si>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</si>
  <si>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</si>
  <si>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</si>
  <si>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</si>
  <si>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</si>
  <si>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</si>
  <si>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</si>
  <si>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</si>
  <si>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</si>
  <si>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</si>
  <si>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</si>
  <si>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</si>
  <si>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</si>
  <si>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</si>
  <si>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</si>
  <si>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</si>
  <si>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</si>
  <si>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</si>
  <si>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</si>
  <si>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</si>
  <si>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</si>
  <si>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</si>
  <si>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</si>
  <si>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</si>
  <si>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</si>
  <si>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</si>
  <si>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</si>
  <si>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</si>
  <si>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</si>
  <si>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</si>
  <si>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</si>
  <si>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</si>
  <si>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</si>
  <si>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</si>
  <si>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</si>
  <si>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</si>
  <si>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</si>
  <si>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</si>
  <si>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</si>
  <si>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</si>
  <si>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</si>
  <si>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</si>
  <si>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</si>
  <si>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</si>
  <si>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</si>
  <si>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</si>
  <si>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</si>
  <si>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</si>
  <si>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</si>
  <si>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</si>
  <si>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</si>
  <si>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</si>
  <si>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</si>
  <si>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</si>
  <si>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</si>
  <si>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</si>
  <si>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</si>
  <si>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</si>
  <si>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</si>
  <si>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</si>
  <si>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</si>
  <si>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</si>
  <si>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</si>
  <si>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</si>
  <si>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</si>
  <si>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</si>
  <si>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</si>
  <si>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</si>
  <si>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</si>
  <si>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</si>
  <si>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</si>
  <si>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</si>
  <si>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</si>
  <si>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</si>
  <si>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</si>
  <si>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</si>
  <si>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</si>
  <si>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</si>
  <si>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</si>
  <si>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</si>
  <si>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</si>
  <si>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</si>
  <si>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</si>
  <si>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</si>
  <si>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</si>
  <si>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</si>
  <si>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</si>
  <si>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</si>
  <si>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</si>
  <si>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</si>
  <si>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</si>
  <si>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</si>
  <si>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</si>
  <si>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</si>
  <si>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</si>
  <si>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</si>
  <si>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</si>
  <si>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</si>
  <si>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</si>
  <si>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</si>
  <si>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</si>
  <si>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</si>
  <si>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</si>
  <si>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</si>
  <si>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</si>
  <si>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</si>
  <si>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</si>
  <si>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</si>
  <si>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</si>
  <si>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</si>
  <si>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</si>
  <si>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</si>
  <si>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</si>
  <si>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</si>
  <si>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</si>
  <si>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</si>
  <si>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</si>
  <si>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</si>
  <si>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</si>
  <si>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</si>
  <si>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</si>
  <si>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</si>
  <si>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</si>
  <si>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</si>
  <si>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</si>
  <si>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</si>
  <si>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</si>
  <si>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</si>
  <si>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</si>
  <si>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</si>
  <si>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</si>
  <si>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</si>
  <si>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</si>
  <si>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</si>
  <si>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</si>
  <si>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</si>
  <si>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</si>
  <si>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</si>
  <si>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</si>
  <si>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</si>
  <si>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</si>
  <si>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</si>
  <si>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</si>
  <si>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</si>
  <si>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</si>
  <si>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</si>
  <si>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</si>
  <si>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</si>
  <si>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</si>
  <si>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</si>
  <si>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</si>
  <si>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</si>
  <si>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</si>
  <si>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</si>
  <si>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</si>
  <si>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</si>
  <si>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</si>
  <si>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</si>
  <si>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</si>
  <si>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</si>
  <si>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</si>
  <si>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</si>
  <si>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</si>
  <si>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</si>
  <si>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</si>
  <si>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</si>
  <si>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</si>
  <si>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</si>
  <si>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</si>
  <si>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</si>
  <si>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</si>
  <si>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</si>
  <si>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</si>
  <si>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</si>
  <si>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</si>
  <si>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</si>
  <si>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</si>
  <si>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</si>
  <si>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</si>
  <si>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</si>
  <si>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</si>
  <si>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</si>
  <si>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</si>
  <si>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</si>
  <si>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</si>
  <si>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</si>
  <si>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</si>
  <si>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</si>
  <si>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</si>
  <si>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</si>
  <si>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</si>
  <si>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</si>
  <si>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</si>
  <si>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</si>
  <si>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</si>
  <si>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</si>
  <si>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</si>
  <si>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</si>
  <si>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</si>
  <si>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</si>
  <si>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</si>
  <si>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</si>
  <si>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</si>
  <si>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</si>
  <si>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</si>
  <si>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</si>
  <si>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</si>
  <si>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</si>
  <si>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</si>
  <si>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</si>
  <si>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</si>
  <si>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</si>
  <si>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</si>
  <si>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</si>
  <si>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</si>
  <si>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</si>
  <si>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</si>
  <si>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</si>
  <si>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</si>
  <si>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</si>
  <si>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</si>
  <si>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</si>
  <si>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</si>
  <si>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</si>
  <si>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</si>
  <si>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</si>
  <si>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</si>
  <si>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</si>
  <si>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</si>
  <si>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</si>
  <si>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</si>
  <si>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</si>
  <si>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</si>
  <si>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</si>
  <si>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</si>
  <si>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</si>
  <si>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</si>
  <si>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</si>
  <si>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</si>
  <si>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</si>
  <si>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</si>
  <si>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</si>
  <si>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</si>
  <si>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</si>
  <si>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</si>
  <si>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</si>
  <si>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</si>
  <si>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</si>
  <si>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</si>
  <si>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</si>
  <si>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</si>
  <si>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</si>
  <si>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</si>
  <si>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</si>
  <si>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</si>
  <si>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</si>
  <si>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</si>
  <si>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</si>
  <si>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</si>
  <si>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</si>
  <si>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</si>
  <si>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</si>
  <si>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</si>
  <si>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</si>
  <si>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</si>
  <si>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</si>
  <si>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</si>
  <si>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</si>
  <si>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</si>
  <si>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</si>
  <si>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</si>
  <si>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</si>
  <si>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</si>
  <si>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</si>
  <si>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</si>
  <si>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</si>
  <si>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</si>
  <si>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</si>
  <si>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</si>
  <si>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</si>
  <si>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</si>
  <si>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</si>
  <si>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</si>
  <si>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</si>
  <si>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</si>
  <si>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</si>
  <si>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</si>
  <si>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</si>
  <si>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</si>
  <si>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</si>
  <si>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</si>
  <si>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</si>
  <si>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</si>
  <si>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</si>
  <si>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</si>
  <si>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</si>
  <si>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</si>
  <si>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</si>
  <si>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</si>
  <si>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</si>
  <si>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</si>
  <si>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</si>
  <si>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</si>
  <si>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</si>
  <si>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</si>
  <si>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</si>
  <si>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</si>
  <si>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</si>
  <si>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</si>
  <si>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</si>
  <si>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</si>
  <si>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</si>
  <si>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</si>
  <si>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</si>
  <si>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</si>
  <si>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</si>
  <si>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</si>
  <si>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</si>
  <si>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</si>
  <si>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</si>
  <si>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</si>
  <si>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</si>
  <si>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</si>
  <si>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</si>
  <si>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</si>
  <si>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</si>
  <si>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</si>
  <si>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</si>
  <si>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</si>
  <si>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</si>
  <si>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</si>
  <si>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</si>
  <si>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</si>
  <si>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</si>
  <si>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</si>
  <si>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</si>
  <si>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</si>
  <si>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</si>
  <si>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</si>
  <si>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</si>
  <si>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</si>
  <si>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</si>
  <si>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</si>
  <si>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</si>
  <si>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</si>
  <si>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</si>
  <si>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</si>
  <si>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</si>
  <si>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</si>
  <si>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</si>
  <si>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</si>
  <si>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</si>
  <si>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</si>
  <si>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</si>
  <si>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</si>
  <si>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</si>
  <si>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</si>
  <si>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</si>
  <si>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</si>
  <si>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</si>
  <si>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</si>
  <si>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</si>
  <si>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</si>
  <si>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</si>
  <si>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</si>
  <si>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</si>
  <si>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</si>
  <si>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</si>
  <si>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</si>
  <si>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</si>
  <si>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</si>
  <si>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</si>
  <si>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</si>
  <si>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</si>
  <si>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</si>
  <si>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</si>
  <si>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</si>
  <si>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</si>
  <si>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</si>
  <si>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</si>
  <si>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</si>
  <si>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</si>
  <si>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</si>
  <si>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</si>
  <si>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</si>
  <si>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</si>
  <si>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</si>
  <si>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</si>
  <si>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</si>
  <si>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</si>
  <si>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</si>
  <si>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</si>
  <si>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</si>
  <si>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</si>
  <si>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</si>
  <si>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</si>
  <si>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</si>
  <si>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</si>
  <si>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</si>
  <si>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</si>
  <si>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</si>
  <si>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</si>
  <si>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</si>
  <si>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</si>
  <si>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</si>
  <si>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</si>
  <si>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</si>
  <si>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</si>
  <si>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</si>
  <si>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</si>
  <si>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</si>
  <si>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</si>
  <si>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</si>
  <si>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</si>
  <si>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</si>
  <si>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</si>
  <si>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</si>
  <si>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</si>
  <si>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</si>
  <si>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</si>
  <si>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</si>
  <si>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</si>
  <si>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</si>
  <si>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</si>
  <si>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</si>
  <si>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</si>
  <si>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</si>
  <si>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</si>
  <si>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</si>
  <si>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</si>
  <si>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</si>
  <si>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</si>
  <si>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</si>
  <si>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</si>
  <si>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</si>
  <si>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</si>
  <si>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</si>
  <si>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</si>
  <si>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</si>
  <si>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</si>
  <si>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</si>
  <si>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</si>
  <si>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</si>
  <si>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</si>
  <si>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</si>
  <si>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</si>
  <si>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</si>
  <si>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</si>
  <si>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</si>
  <si>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</si>
  <si>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</si>
  <si>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</si>
  <si>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</si>
  <si>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</si>
  <si>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</si>
  <si>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</si>
  <si>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</si>
  <si>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</si>
  <si>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</si>
  <si>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</si>
  <si>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</si>
  <si>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</si>
  <si>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</si>
  <si>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</si>
  <si>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</si>
  <si>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</si>
  <si>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</si>
  <si>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</si>
  <si>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</si>
  <si>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</si>
  <si>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</si>
  <si>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</si>
  <si>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</si>
  <si>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</si>
  <si>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</si>
  <si>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</si>
  <si>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</si>
  <si>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</si>
  <si>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</si>
  <si>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</si>
  <si>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</si>
  <si>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</si>
  <si>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</si>
  <si>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</si>
  <si>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</si>
  <si>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</si>
  <si>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</si>
  <si>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</si>
  <si>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</si>
  <si>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</si>
  <si>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</si>
  <si>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</si>
  <si>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</si>
  <si>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</si>
  <si>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</si>
  <si>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</si>
  <si>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</si>
  <si>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</si>
  <si>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</si>
  <si>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</si>
  <si>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</si>
  <si>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</si>
  <si>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</si>
  <si>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</si>
  <si>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</si>
  <si>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</si>
  <si>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</si>
  <si>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</si>
  <si>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</si>
  <si>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</si>
  <si>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</si>
  <si>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</si>
  <si>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</si>
  <si>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</si>
  <si>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</si>
  <si>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</si>
  <si>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</si>
  <si>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</si>
  <si>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</si>
  <si>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</si>
  <si>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</si>
  <si>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</si>
  <si>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</si>
  <si>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</si>
  <si>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</si>
  <si>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</si>
  <si>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</si>
  <si>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</si>
  <si>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</si>
  <si>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</si>
  <si>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</si>
  <si>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</si>
  <si>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</si>
  <si>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</si>
  <si>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</si>
  <si>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</si>
  <si>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</si>
  <si>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</si>
  <si>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</si>
  <si>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</si>
  <si>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</si>
  <si>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</si>
  <si>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</si>
  <si>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</si>
  <si>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</si>
  <si>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</si>
  <si>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</si>
  <si>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</si>
  <si>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</si>
  <si>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</si>
  <si>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</si>
  <si>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</si>
  <si>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</si>
  <si>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</si>
  <si>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</si>
  <si>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</si>
  <si>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</si>
  <si>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</si>
  <si>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</si>
  <si>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</si>
  <si>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</si>
  <si>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</si>
  <si>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</si>
  <si>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</si>
  <si>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</si>
  <si>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</si>
  <si>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</si>
  <si>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</si>
  <si>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</si>
  <si>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</si>
  <si>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</si>
  <si>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</si>
  <si>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</si>
  <si>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</si>
  <si>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</si>
  <si>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</si>
  <si>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</si>
  <si>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</si>
  <si>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</si>
  <si>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</si>
  <si>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</si>
  <si>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</si>
  <si>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</si>
  <si>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</si>
  <si>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</si>
  <si>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</si>
  <si>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</si>
  <si>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</si>
  <si>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</si>
  <si>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</si>
  <si>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</si>
  <si>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</si>
  <si>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</si>
  <si>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</si>
  <si>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</si>
  <si>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</si>
  <si>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</si>
  <si>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</si>
  <si>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</si>
  <si>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</si>
  <si>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</si>
  <si>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</si>
  <si>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</si>
  <si>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</si>
  <si>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</si>
  <si>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</si>
  <si>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</si>
  <si>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</si>
  <si>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</si>
  <si>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</si>
  <si>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</si>
  <si>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</si>
  <si>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</si>
  <si>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</si>
  <si>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</si>
  <si>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</si>
  <si>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</si>
  <si>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</si>
  <si>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</si>
  <si>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</si>
  <si>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</si>
  <si>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</si>
  <si>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</si>
  <si>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</si>
  <si>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</si>
  <si>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</si>
  <si>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</si>
  <si>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</si>
  <si>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</si>
  <si>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</si>
  <si>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</si>
  <si>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</si>
  <si>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</si>
  <si>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</si>
  <si>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</si>
  <si>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</si>
  <si>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</si>
  <si>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</si>
  <si>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</si>
  <si>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</si>
  <si>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</si>
  <si>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</si>
  <si>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</si>
  <si>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</si>
  <si>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</si>
  <si>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</si>
  <si>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</si>
  <si>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</si>
  <si>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</si>
  <si>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</si>
  <si>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</si>
  <si>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</si>
  <si>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</si>
  <si>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</si>
  <si>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</si>
  <si>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</si>
  <si>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</si>
  <si>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</si>
  <si>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</si>
  <si>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</si>
  <si>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</si>
  <si>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</si>
  <si>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</si>
  <si>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</si>
  <si>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</si>
  <si>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</si>
  <si>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</si>
  <si>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</si>
  <si>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</si>
  <si>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</si>
  <si>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</si>
  <si>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</si>
  <si>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</si>
  <si>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</si>
  <si>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</si>
  <si>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</si>
  <si>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</si>
  <si>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</si>
  <si>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</si>
  <si>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</si>
  <si>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</si>
  <si>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</si>
  <si>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</si>
  <si>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</si>
  <si>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</si>
  <si>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</si>
  <si>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</si>
  <si>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</si>
  <si>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</si>
  <si>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</si>
  <si>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</si>
  <si>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</si>
  <si>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</si>
  <si>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</si>
  <si>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</si>
  <si>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</si>
  <si>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</si>
  <si>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</si>
  <si>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</si>
  <si>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</si>
  <si>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</si>
  <si>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</si>
  <si>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</si>
  <si>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</si>
  <si>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</si>
  <si>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</si>
  <si>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</si>
  <si>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</si>
  <si>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</si>
  <si>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</si>
  <si>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</si>
  <si>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</si>
  <si>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</si>
  <si>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</si>
  <si>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</si>
  <si>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</si>
  <si>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</si>
  <si>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</si>
  <si>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</si>
  <si>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</si>
  <si>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</si>
  <si>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</si>
  <si>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</si>
  <si>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</si>
  <si>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</si>
  <si>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</si>
  <si>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</si>
  <si>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</si>
  <si>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</si>
  <si>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</si>
  <si>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</si>
  <si>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</si>
  <si>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</si>
  <si>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</si>
  <si>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</si>
  <si>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</si>
  <si>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</si>
  <si>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</si>
  <si>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</si>
  <si>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</si>
  <si>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</si>
  <si>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</si>
  <si>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</si>
  <si>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</si>
  <si>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</si>
  <si>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</si>
  <si>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</si>
  <si>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</si>
  <si>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</si>
  <si>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</si>
  <si>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</si>
  <si>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</si>
  <si>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</si>
  <si>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</si>
  <si>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</si>
  <si>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</si>
  <si>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</si>
  <si>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</si>
  <si>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</si>
  <si>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</si>
  <si>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</si>
  <si>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</si>
  <si>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</si>
  <si>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</si>
  <si>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</si>
  <si>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</si>
  <si>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</si>
  <si>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</si>
  <si>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</si>
  <si>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</si>
  <si>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</si>
  <si>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</si>
  <si>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</si>
  <si>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</si>
  <si>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</si>
  <si>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</si>
  <si>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</si>
  <si>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</si>
  <si>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</si>
  <si>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</si>
  <si>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</si>
  <si>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</si>
  <si>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</si>
  <si>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</si>
  <si>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</si>
  <si>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</si>
  <si>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</si>
  <si>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</si>
  <si>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</si>
  <si>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</si>
  <si>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</si>
  <si>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</si>
  <si>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</si>
  <si>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</si>
  <si>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</si>
  <si>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</si>
  <si>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</si>
  <si>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</si>
  <si>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</si>
  <si>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</si>
  <si>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</si>
  <si>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</si>
  <si>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</si>
  <si>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</si>
  <si>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</si>
  <si>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</si>
  <si>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</si>
  <si>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</si>
  <si>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</si>
  <si>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</si>
  <si>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</si>
  <si>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</si>
  <si>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</si>
  <si>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</si>
  <si>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</si>
  <si>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</si>
  <si>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</si>
  <si>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</si>
  <si>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</si>
  <si>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</si>
  <si>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</si>
  <si>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</si>
  <si>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</si>
  <si>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</si>
  <si>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</si>
  <si>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</si>
  <si>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</si>
  <si>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</si>
  <si>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</si>
  <si>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</si>
  <si>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</si>
  <si>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</si>
  <si>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</si>
  <si>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</si>
  <si>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</si>
  <si>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</si>
  <si>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</si>
  <si>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</si>
  <si>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</si>
  <si>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</si>
  <si>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</si>
  <si>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</si>
  <si>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</si>
  <si>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</si>
  <si>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</si>
  <si>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</si>
  <si>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</si>
  <si>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</si>
  <si>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</si>
  <si>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</si>
  <si>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</si>
  <si>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</si>
  <si>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</si>
  <si>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</si>
  <si>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</si>
  <si>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</si>
  <si>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</si>
  <si>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</si>
  <si>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</si>
  <si>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</si>
  <si>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</si>
  <si>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</si>
  <si>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</si>
  <si>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</si>
  <si>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</si>
  <si>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</si>
  <si>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</si>
  <si>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</si>
  <si>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</si>
  <si>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</si>
  <si>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</si>
  <si>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</si>
  <si>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</si>
  <si>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</si>
  <si>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</si>
  <si>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</si>
  <si>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</si>
  <si>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</si>
  <si>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</si>
  <si>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</si>
  <si>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</si>
  <si>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</si>
  <si>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</si>
  <si>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</si>
  <si>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</si>
  <si>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</si>
  <si>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</si>
  <si>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</si>
  <si>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</si>
  <si>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</si>
  <si>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</si>
  <si>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</si>
  <si>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</si>
  <si>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</si>
  <si>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</si>
  <si>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</si>
  <si>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</si>
  <si>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</si>
  <si>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</si>
  <si>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</si>
  <si>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</si>
  <si>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</si>
  <si>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</si>
  <si>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</si>
  <si>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</si>
  <si>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</si>
  <si>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</si>
  <si>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</si>
  <si>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</si>
  <si>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</si>
  <si>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</si>
  <si>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</si>
  <si>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</si>
  <si>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</si>
  <si>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</si>
  <si>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</si>
  <si>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</si>
  <si>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</si>
  <si>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</si>
  <si>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</si>
  <si>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</si>
  <si>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</si>
  <si>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</si>
  <si>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</si>
  <si>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</si>
  <si>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</si>
  <si>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</si>
  <si>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</si>
  <si>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</si>
  <si>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</si>
  <si>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</si>
  <si>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</si>
  <si>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</si>
  <si>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</si>
  <si>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</si>
  <si>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</si>
  <si>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</si>
  <si>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</si>
  <si>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</si>
  <si>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</si>
  <si>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</si>
  <si>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</si>
  <si>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</si>
  <si>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</si>
  <si>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</si>
  <si>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</si>
  <si>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</si>
  <si>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</si>
  <si>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</si>
  <si>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</si>
  <si>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</si>
  <si>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</si>
  <si>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</si>
  <si>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</si>
  <si>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</si>
  <si>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</si>
  <si>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</si>
  <si>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</si>
  <si>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</si>
  <si>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</si>
  <si>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</si>
  <si>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</si>
  <si>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</si>
  <si>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</si>
  <si>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</si>
  <si>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</si>
  <si>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</si>
  <si>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</si>
  <si>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</si>
  <si>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</si>
  <si>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</si>
  <si>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</si>
  <si>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</si>
  <si>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</si>
  <si>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</si>
  <si>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</si>
  <si>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</si>
  <si>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</si>
  <si>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</si>
  <si>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</si>
  <si>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</si>
  <si>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</si>
  <si>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</si>
  <si>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</si>
  <si>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</si>
  <si>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</si>
  <si>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</si>
  <si>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</si>
  <si>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</si>
  <si>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</si>
  <si>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</si>
  <si>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</si>
  <si>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</si>
  <si>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</si>
  <si>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</si>
  <si>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</si>
  <si>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</si>
  <si>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</si>
  <si>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</si>
  <si>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</si>
  <si>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</si>
  <si>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</si>
  <si>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</si>
  <si>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</si>
  <si>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</si>
  <si>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</si>
  <si>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</si>
  <si>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</si>
  <si>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</si>
  <si>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</si>
  <si>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</si>
  <si>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</si>
  <si>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</si>
  <si>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</si>
  <si>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</si>
  <si>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</si>
  <si>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</si>
  <si>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</si>
  <si>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</si>
  <si>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</si>
  <si>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</si>
  <si>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</si>
  <si>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</si>
  <si>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</si>
  <si>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</si>
  <si>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</si>
  <si>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</si>
  <si>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</si>
  <si>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</si>
  <si>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</si>
  <si>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</si>
  <si>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</si>
  <si>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</si>
  <si>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</si>
  <si>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</si>
  <si>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</si>
  <si>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</si>
  <si>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</si>
  <si>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</si>
  <si>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</si>
  <si>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</si>
  <si>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</si>
  <si>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</si>
  <si>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</si>
  <si>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</si>
  <si>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</si>
  <si>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</si>
  <si>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</si>
  <si>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</si>
  <si>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</si>
  <si>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</si>
  <si>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</si>
  <si>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</si>
  <si>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</si>
  <si>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</si>
  <si>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</si>
  <si>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</si>
  <si>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</si>
  <si>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</si>
  <si>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</si>
  <si>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</si>
  <si>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</si>
  <si>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</si>
  <si>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</si>
  <si>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</si>
  <si>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</si>
  <si>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</si>
  <si>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</si>
  <si>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</si>
  <si>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</si>
  <si>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</si>
  <si>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</si>
  <si>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</si>
  <si>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</si>
  <si>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</si>
  <si>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</si>
  <si>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</si>
  <si>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</si>
  <si>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</si>
  <si>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</si>
  <si>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</si>
  <si>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</si>
  <si>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</si>
  <si>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</si>
  <si>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</si>
  <si>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</si>
  <si>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</si>
  <si>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</si>
  <si>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</si>
  <si>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</si>
  <si>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</si>
  <si>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</si>
  <si>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</si>
  <si>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</si>
  <si>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</si>
  <si>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</si>
  <si>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</si>
  <si>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</si>
  <si>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</si>
  <si>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</si>
  <si>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</si>
  <si>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</si>
  <si>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</si>
  <si>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</si>
  <si>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</si>
  <si>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</si>
  <si>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</si>
  <si>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</si>
  <si>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</si>
  <si>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</si>
  <si>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</si>
  <si>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</si>
  <si>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</si>
  <si>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</si>
  <si>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</si>
  <si>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</si>
  <si>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</si>
  <si>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</si>
  <si>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</si>
  <si>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</si>
  <si>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</si>
  <si>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</si>
  <si>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</si>
  <si>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</si>
  <si>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</si>
  <si>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</si>
  <si>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</si>
  <si>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</si>
  <si>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</si>
  <si>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</si>
  <si>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</si>
  <si>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</si>
  <si>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</si>
  <si>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</si>
  <si>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</si>
  <si>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</si>
  <si>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</si>
  <si>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</si>
  <si>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</si>
  <si>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</si>
  <si>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</si>
  <si>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</si>
  <si>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</si>
  <si>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</si>
  <si>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</si>
  <si>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</si>
  <si>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</si>
  <si>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</si>
  <si>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</si>
  <si>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</si>
  <si>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</si>
  <si>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</si>
  <si>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</si>
  <si>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</si>
  <si>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</si>
  <si>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</si>
  <si>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</si>
  <si>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</si>
  <si>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</si>
  <si>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</si>
  <si>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</si>
  <si>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</si>
  <si>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</si>
  <si>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</si>
  <si>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</si>
  <si>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</si>
  <si>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</si>
  <si>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</si>
  <si>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</si>
  <si>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</si>
  <si>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</si>
  <si>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</si>
  <si>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</si>
  <si>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</si>
  <si>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</si>
  <si>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</si>
  <si>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</si>
  <si>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</si>
  <si>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</si>
  <si>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</si>
  <si>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</si>
  <si>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</si>
  <si>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</si>
  <si>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</si>
  <si>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</si>
  <si>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</si>
  <si>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</si>
  <si>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</si>
  <si>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</si>
  <si>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</si>
  <si>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</si>
  <si>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</si>
  <si>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</si>
  <si>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</si>
  <si>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</si>
  <si>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</si>
  <si>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</si>
  <si>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</si>
  <si>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</si>
  <si>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</si>
  <si>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</si>
  <si>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</si>
  <si>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</si>
  <si>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</si>
  <si>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</si>
  <si>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</si>
  <si>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</si>
  <si>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</si>
  <si>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</si>
  <si>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</si>
  <si>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</si>
  <si>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</si>
  <si>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</si>
  <si>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</si>
  <si>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</si>
  <si>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</si>
  <si>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</si>
  <si>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</si>
  <si>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</si>
  <si>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</si>
  <si>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</si>
  <si>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</si>
  <si>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</si>
  <si>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</si>
  <si>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</si>
  <si>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</si>
  <si>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</si>
  <si>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</si>
  <si>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</si>
  <si>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</si>
  <si>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</si>
  <si>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</si>
  <si>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</si>
  <si>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</si>
  <si>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</si>
  <si>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</si>
  <si>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</si>
  <si>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</si>
  <si>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</si>
  <si>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</si>
  <si>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</si>
  <si>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</si>
  <si>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</si>
  <si>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</si>
  <si>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</si>
  <si>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</si>
  <si>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</si>
  <si>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</si>
  <si>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</si>
  <si>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</si>
  <si>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</si>
  <si>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</si>
  <si>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</si>
  <si>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</si>
  <si>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</si>
  <si>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</si>
  <si>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</si>
  <si>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</si>
  <si>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</si>
  <si>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</si>
  <si>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</si>
  <si>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</si>
  <si>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</si>
  <si>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</si>
  <si>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</si>
  <si>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</si>
  <si>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</si>
  <si>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</si>
  <si>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</si>
  <si>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</si>
  <si>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</si>
  <si>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</si>
  <si>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</si>
  <si>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</si>
  <si>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</si>
  <si>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</si>
  <si>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</si>
  <si>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</si>
  <si>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</si>
  <si>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</si>
  <si>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</si>
  <si>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</si>
  <si>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</si>
  <si>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</si>
  <si>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</si>
  <si>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</si>
  <si>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</si>
  <si>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</si>
  <si>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</si>
  <si>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</si>
  <si>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</si>
  <si>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</si>
  <si>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</si>
  <si>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</si>
  <si>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</si>
  <si>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</si>
  <si>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</si>
  <si>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</si>
  <si>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</si>
  <si>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</si>
  <si>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</si>
  <si>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</si>
  <si>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</si>
  <si>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</si>
  <si>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</si>
  <si>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</si>
  <si>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</si>
  <si>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</si>
  <si>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</si>
  <si>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</si>
  <si>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</si>
  <si>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</si>
  <si>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</si>
  <si>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</si>
  <si>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</si>
  <si>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</si>
  <si>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</si>
  <si>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</si>
  <si>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</si>
  <si>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</si>
  <si>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</si>
  <si>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</si>
  <si>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</si>
  <si>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</si>
  <si>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</si>
  <si>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</si>
  <si>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</si>
  <si>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</si>
  <si>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</si>
  <si>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</si>
  <si>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</si>
  <si>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</si>
  <si>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</si>
  <si>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</si>
  <si>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</si>
  <si>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</si>
  <si>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</si>
  <si>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</si>
  <si>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</si>
  <si>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</si>
  <si>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</si>
  <si>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</si>
  <si>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</si>
  <si>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</si>
  <si>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</si>
  <si>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</si>
  <si>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</si>
  <si>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</si>
  <si>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</si>
  <si>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</si>
  <si>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</si>
  <si>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</si>
  <si>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</si>
  <si>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</si>
  <si>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</si>
  <si>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</si>
  <si>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</si>
  <si>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</si>
  <si>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</si>
  <si>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</si>
  <si>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</si>
  <si>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</si>
  <si>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</si>
  <si>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</si>
  <si>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</si>
  <si>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</si>
  <si>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</si>
  <si>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</si>
  <si>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</si>
  <si>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</si>
  <si>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</si>
  <si>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</si>
  <si>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</si>
  <si>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</si>
  <si>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</si>
  <si>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</si>
  <si>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</si>
  <si>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</si>
  <si>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</si>
  <si>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</si>
  <si>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</si>
  <si>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</si>
  <si>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</si>
  <si>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</si>
  <si>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</si>
  <si>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</si>
  <si>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</si>
  <si>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</si>
  <si>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</si>
  <si>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</si>
  <si>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</si>
  <si>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</si>
  <si>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</si>
  <si>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</si>
  <si>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</si>
  <si>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</si>
  <si>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</si>
  <si>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</si>
  <si>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</si>
  <si>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</si>
  <si>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</si>
  <si>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</si>
  <si>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</si>
  <si>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</si>
  <si>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</si>
  <si>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</si>
  <si>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</si>
  <si>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</si>
  <si>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</si>
  <si>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</si>
  <si>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</si>
  <si>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</si>
  <si>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</si>
  <si>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</si>
  <si>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</si>
  <si>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</si>
  <si>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</si>
  <si>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</si>
  <si>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</si>
  <si>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</si>
  <si>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</si>
  <si>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</si>
  <si>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</si>
  <si>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</si>
  <si>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</si>
  <si>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</si>
  <si>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</si>
  <si>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</si>
  <si>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</si>
  <si>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</si>
  <si>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</si>
  <si>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</si>
  <si>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</si>
  <si>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</si>
  <si>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</si>
  <si>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</si>
  <si>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</si>
  <si>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</si>
  <si>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</si>
  <si>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</si>
  <si>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</si>
  <si>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</si>
  <si>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</si>
  <si>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</si>
  <si>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</si>
  <si>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</si>
  <si>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</si>
  <si>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</si>
  <si>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</si>
  <si>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</si>
  <si>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</si>
  <si>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</si>
  <si>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</si>
  <si>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</si>
  <si>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</si>
  <si>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</si>
  <si>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</si>
  <si>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</si>
  <si>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</si>
  <si>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</si>
  <si>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</si>
  <si>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</si>
  <si>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</si>
  <si>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</si>
  <si>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</si>
  <si>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</si>
  <si>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</si>
  <si>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</si>
  <si>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</si>
  <si>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</si>
  <si>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</si>
  <si>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</si>
  <si>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</si>
  <si>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</si>
  <si>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</si>
  <si>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</si>
  <si>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</si>
  <si>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</si>
  <si>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</si>
  <si>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</si>
  <si>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</si>
  <si>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</si>
  <si>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</si>
  <si>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</si>
  <si>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</si>
  <si>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</si>
  <si>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</si>
  <si>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</si>
  <si>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</si>
  <si>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</si>
  <si>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</si>
  <si>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</si>
  <si>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</si>
  <si>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</si>
  <si>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</si>
  <si>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</si>
  <si>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</si>
  <si>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</si>
  <si>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</si>
  <si>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</si>
  <si>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</si>
  <si>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</si>
  <si>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</si>
  <si>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</si>
  <si>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</si>
  <si>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</si>
  <si>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</si>
  <si>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</si>
  <si>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</si>
  <si>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</si>
  <si>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</si>
  <si>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</si>
  <si>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</si>
  <si>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</si>
  <si>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</si>
  <si>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</si>
  <si>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</si>
  <si>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</si>
  <si>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</si>
  <si>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</si>
  <si>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</si>
  <si>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</si>
  <si>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</si>
  <si>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</si>
  <si>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</si>
  <si>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</si>
  <si>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</si>
  <si>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</si>
  <si>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</si>
  <si>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</si>
  <si>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</si>
  <si>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</si>
  <si>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</si>
  <si>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</si>
  <si>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</si>
  <si>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</si>
  <si>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</si>
  <si>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</si>
  <si>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</si>
  <si>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</si>
  <si>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</si>
  <si>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</si>
  <si>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</si>
  <si>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</si>
  <si>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</si>
  <si>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</si>
  <si>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</si>
  <si>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</si>
  <si>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</si>
  <si>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</si>
  <si>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</si>
  <si>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</si>
  <si>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</si>
  <si>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</si>
  <si>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</si>
  <si>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</si>
  <si>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</si>
  <si>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</si>
  <si>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</si>
  <si>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</si>
  <si>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</si>
  <si>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</si>
  <si>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</si>
  <si>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</si>
  <si>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</si>
  <si>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</si>
  <si>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</si>
  <si>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</si>
  <si>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</si>
  <si>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</si>
  <si>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</si>
  <si>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</si>
  <si>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</si>
  <si>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</si>
  <si>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</si>
  <si>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</si>
  <si>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</si>
  <si>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</si>
  <si>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</si>
  <si>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</si>
  <si>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</si>
  <si>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</si>
  <si>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</si>
  <si>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</si>
  <si>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</si>
  <si>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</si>
  <si>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</si>
  <si>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</si>
  <si>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</si>
  <si>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</si>
  <si>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</si>
  <si>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</si>
  <si>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</si>
  <si>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</si>
  <si>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</si>
  <si>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</si>
  <si>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</si>
  <si>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</si>
  <si>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</si>
  <si>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</si>
  <si>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</si>
  <si>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</si>
  <si>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</si>
  <si>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</si>
  <si>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</si>
  <si>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</si>
  <si>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</si>
  <si>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</si>
  <si>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</si>
  <si>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</si>
  <si>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</si>
  <si>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</si>
  <si>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</si>
  <si>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</si>
  <si>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</si>
  <si>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</si>
  <si>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</si>
  <si>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</si>
  <si>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</si>
  <si>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</si>
  <si>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</si>
  <si>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</si>
  <si>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</si>
  <si>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</si>
  <si>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</si>
  <si>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</si>
  <si>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</si>
  <si>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</si>
  <si>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</si>
  <si>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</si>
  <si>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</si>
  <si>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</si>
  <si>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</si>
  <si>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</si>
  <si>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</si>
  <si>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</si>
  <si>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</si>
  <si>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</si>
  <si>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</si>
  <si>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</si>
  <si>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</si>
  <si>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</si>
  <si>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</si>
  <si>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</si>
  <si>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</si>
  <si>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</si>
  <si>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</si>
  <si>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</si>
  <si>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</si>
  <si>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</si>
  <si>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</si>
  <si>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</si>
  <si>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</si>
  <si>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</si>
  <si>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</si>
  <si>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</si>
  <si>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</si>
  <si>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</si>
  <si>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</si>
  <si>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</si>
  <si>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</si>
  <si>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</si>
  <si>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</si>
  <si>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</si>
  <si>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</si>
  <si>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</si>
  <si>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</si>
  <si>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</si>
  <si>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</si>
  <si>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</si>
  <si>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</si>
  <si>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</si>
  <si>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</si>
  <si>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</si>
  <si>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</si>
  <si>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</si>
  <si>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</si>
  <si>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</si>
  <si>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</si>
  <si>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</si>
  <si>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</si>
  <si>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</si>
  <si>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</si>
  <si>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</si>
  <si>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</si>
  <si>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</si>
  <si>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</si>
  <si>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</si>
  <si>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</si>
  <si>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</si>
  <si>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</si>
  <si>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</si>
  <si>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</si>
  <si>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</si>
  <si>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</si>
  <si>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</si>
  <si>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</si>
  <si>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</si>
  <si>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</si>
  <si>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</si>
  <si>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</si>
  <si>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</si>
  <si>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</si>
  <si>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</si>
  <si>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</si>
  <si>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</si>
  <si>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</si>
  <si>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</si>
  <si>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</si>
  <si>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</si>
  <si>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</si>
  <si>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</si>
  <si>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</si>
  <si>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</si>
  <si>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</si>
  <si>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</si>
  <si>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</si>
  <si>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</si>
  <si>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</si>
  <si>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</si>
  <si>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</si>
  <si>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</si>
  <si>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</si>
  <si>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</si>
  <si>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</si>
  <si>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</si>
  <si>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</si>
  <si>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</si>
  <si>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</si>
  <si>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</si>
  <si>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</si>
  <si>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</si>
  <si>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</si>
  <si>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</si>
  <si>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</si>
  <si>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</si>
  <si>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</si>
  <si>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</si>
  <si>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</si>
  <si>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</si>
  <si>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</si>
  <si>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</si>
  <si>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</si>
  <si>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</si>
  <si>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</si>
  <si>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</si>
  <si>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</si>
  <si>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</si>
  <si>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</si>
  <si>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</si>
  <si>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</si>
  <si>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</si>
  <si>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</si>
  <si>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</si>
  <si>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</si>
  <si>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</si>
  <si>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</si>
  <si>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</si>
  <si>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</si>
  <si>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</si>
  <si>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</si>
  <si>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</si>
  <si>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</si>
  <si>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</si>
  <si>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</si>
  <si>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</si>
  <si>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</si>
  <si>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</si>
  <si>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</si>
  <si>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</si>
  <si>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</si>
  <si>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</si>
  <si>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</si>
  <si>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</si>
  <si>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</si>
  <si>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</si>
  <si>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</si>
  <si>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</si>
  <si>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</si>
  <si>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</si>
  <si>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</si>
  <si>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</si>
  <si>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</si>
  <si>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</si>
  <si>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</si>
  <si>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</si>
  <si>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</si>
  <si>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</si>
  <si>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</si>
  <si>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</si>
  <si>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</si>
  <si>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</si>
  <si>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</si>
  <si>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</si>
  <si>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</si>
  <si>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</si>
  <si>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</si>
  <si>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</si>
  <si>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</si>
  <si>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</si>
  <si>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</si>
  <si>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</si>
  <si>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</si>
  <si>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</si>
  <si>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</si>
  <si>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</si>
  <si>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</si>
  <si>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</si>
  <si>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</si>
  <si>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</si>
  <si>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</si>
  <si>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</si>
  <si>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</si>
  <si>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</si>
  <si>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</si>
  <si>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</si>
  <si>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</si>
  <si>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</si>
  <si>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</si>
  <si>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</si>
  <si>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</si>
  <si>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</si>
  <si>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</si>
  <si>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</si>
  <si>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</si>
  <si>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</si>
  <si>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</si>
  <si>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</si>
  <si>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</si>
  <si>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</si>
  <si>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</si>
  <si>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</si>
  <si>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</si>
  <si>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</si>
  <si>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</si>
  <si>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</si>
  <si>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</si>
  <si>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</si>
  <si>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</si>
  <si>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</si>
  <si>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</si>
  <si>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</si>
  <si>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</si>
  <si>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</si>
  <si>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</si>
  <si>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</si>
  <si>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</si>
  <si>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</si>
  <si>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</si>
  <si>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</si>
  <si>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</si>
  <si>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</si>
  <si>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</si>
  <si>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</si>
  <si>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</si>
  <si>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</si>
  <si>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</si>
  <si>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</si>
  <si>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</si>
  <si>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</si>
  <si>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</si>
  <si>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</si>
  <si>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</si>
  <si>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</si>
  <si>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</si>
  <si>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</si>
  <si>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</si>
  <si>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</si>
  <si>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</si>
  <si>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</si>
  <si>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</si>
  <si>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</si>
  <si>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</si>
  <si>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</si>
  <si>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</si>
  <si>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</si>
  <si>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</si>
  <si>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</si>
  <si>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</si>
  <si>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</si>
  <si>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</si>
  <si>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</si>
  <si>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</si>
  <si>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</si>
  <si>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</si>
  <si>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</si>
  <si>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</si>
  <si>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</si>
  <si>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</si>
  <si>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</si>
  <si>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</si>
  <si>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</si>
  <si>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</si>
  <si>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</si>
  <si>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</si>
  <si>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</si>
  <si>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</si>
  <si>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</si>
  <si>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</si>
  <si>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</si>
  <si>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</si>
  <si>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</si>
  <si>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</si>
  <si>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</si>
  <si>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</si>
  <si>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</si>
  <si>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</si>
  <si>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</si>
  <si>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</si>
  <si>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</si>
  <si>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</si>
  <si>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</si>
  <si>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</si>
  <si>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</si>
  <si>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</si>
  <si>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</si>
  <si>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</si>
  <si>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</si>
  <si>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</si>
  <si>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</si>
  <si>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</si>
  <si>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</si>
  <si>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</si>
  <si>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</si>
  <si>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</si>
  <si>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</si>
  <si>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</si>
  <si>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</si>
  <si>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</si>
  <si>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</si>
  <si>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</si>
  <si>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</si>
  <si>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</si>
  <si>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</si>
  <si>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</si>
  <si>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</si>
  <si>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</si>
  <si>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</si>
  <si>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</si>
  <si>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</si>
  <si>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</si>
  <si>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</si>
  <si>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</si>
  <si>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</si>
  <si>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</si>
  <si>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</si>
  <si>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</si>
  <si>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</si>
  <si>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</si>
  <si>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</si>
  <si>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</si>
  <si>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</si>
  <si>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</si>
  <si>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</si>
  <si>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</si>
  <si>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</si>
  <si>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</si>
  <si>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</si>
  <si>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</si>
  <si>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</si>
  <si>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</si>
  <si>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</si>
  <si>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</si>
  <si>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</si>
  <si>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</si>
  <si>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</si>
  <si>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</si>
  <si>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</si>
  <si>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</si>
  <si>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</si>
  <si>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</si>
  <si>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</si>
  <si>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</si>
  <si>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</si>
  <si>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</si>
  <si>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</si>
  <si>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</si>
  <si>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</si>
  <si>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</si>
  <si>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</si>
  <si>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</si>
  <si>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</si>
  <si>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</si>
  <si>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</si>
  <si>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</si>
  <si>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</si>
  <si>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</si>
  <si>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</si>
  <si>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</si>
  <si>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</si>
  <si>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</si>
  <si>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</si>
  <si>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</si>
  <si>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</si>
  <si>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</si>
  <si>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</si>
  <si>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</si>
  <si>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</si>
  <si>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</si>
  <si>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</si>
  <si>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</si>
  <si>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</si>
  <si>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</si>
  <si>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</si>
  <si>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</si>
  <si>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</si>
  <si>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</si>
  <si>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</si>
  <si>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</si>
  <si>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</si>
  <si>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</si>
  <si>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</si>
  <si>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</si>
  <si>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</si>
  <si>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</si>
  <si>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</si>
  <si>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</si>
  <si>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</si>
  <si>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</si>
  <si>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</si>
  <si>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</si>
  <si>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</si>
  <si>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</si>
  <si>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</si>
  <si>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</si>
  <si>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</si>
  <si>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</si>
  <si>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</si>
  <si>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</si>
  <si>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</si>
  <si>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</si>
  <si>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</si>
  <si>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</si>
  <si>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</si>
  <si>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</si>
  <si>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</si>
  <si>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</si>
  <si>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</si>
  <si>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</si>
  <si>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</si>
  <si>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</si>
  <si>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</si>
  <si>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</si>
  <si>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</si>
  <si>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</si>
  <si>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</si>
  <si>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</si>
  <si>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</si>
  <si>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</si>
  <si>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</si>
  <si>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</si>
  <si>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</si>
  <si>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</si>
  <si>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</si>
  <si>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</si>
  <si>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</si>
  <si>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</si>
  <si>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</si>
  <si>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</si>
  <si>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</si>
  <si>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</si>
  <si>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</si>
  <si>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</si>
  <si>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</si>
  <si>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</si>
  <si>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</si>
  <si>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</si>
  <si>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</si>
  <si>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</si>
  <si>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</si>
  <si>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</si>
  <si>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</si>
  <si>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</si>
  <si>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</si>
  <si>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</si>
  <si>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</si>
  <si>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</si>
  <si>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</si>
  <si>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</si>
  <si>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</si>
  <si>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</si>
  <si>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</si>
  <si>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</si>
  <si>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</si>
  <si>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</si>
  <si>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</si>
  <si>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</si>
  <si>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</si>
  <si>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</si>
  <si>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</si>
  <si>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</si>
  <si>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</si>
  <si>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</si>
  <si>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</si>
  <si>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</si>
  <si>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</si>
  <si>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</si>
  <si>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</si>
  <si>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</si>
  <si>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</si>
  <si>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</si>
  <si>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</si>
  <si>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</si>
  <si>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</si>
  <si>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</si>
  <si>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</si>
  <si>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</si>
  <si>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</si>
  <si>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</si>
  <si>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</si>
  <si>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</si>
  <si>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</si>
  <si>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</si>
  <si>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</si>
  <si>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</si>
  <si>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</si>
  <si>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</si>
  <si>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</si>
  <si>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</si>
  <si>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</si>
  <si>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</si>
  <si>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</si>
  <si>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</si>
  <si>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</si>
  <si>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</si>
  <si>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</si>
  <si>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</si>
  <si>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</si>
  <si>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</si>
  <si>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</si>
  <si>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</si>
  <si>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</si>
  <si>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</si>
  <si>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</si>
  <si>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</si>
  <si>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</si>
  <si>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</si>
  <si>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</si>
  <si>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</si>
  <si>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</si>
  <si>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</si>
  <si>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</si>
  <si>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</si>
  <si>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</si>
  <si>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</si>
  <si>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</si>
  <si>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</si>
  <si>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</si>
  <si>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</si>
  <si>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</si>
  <si>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</si>
  <si>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</si>
  <si>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</si>
  <si>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</si>
  <si>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</si>
  <si>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</si>
  <si>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</si>
  <si>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</si>
  <si>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</si>
  <si>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</si>
  <si>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</si>
  <si>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</si>
  <si>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</si>
  <si>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</si>
  <si>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</si>
  <si>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</si>
  <si>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</si>
  <si>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</si>
  <si>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</si>
  <si>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</si>
  <si>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</si>
  <si>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</si>
  <si>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</si>
  <si>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</si>
  <si>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</si>
  <si>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</si>
  <si>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</si>
  <si>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</si>
  <si>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</si>
  <si>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</si>
  <si>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</si>
  <si>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</si>
  <si>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</si>
  <si>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</si>
  <si>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</si>
  <si>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</si>
  <si>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</si>
  <si>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</si>
  <si>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</si>
  <si>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</si>
  <si>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</si>
  <si>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</si>
  <si>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</si>
  <si>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</si>
  <si>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</si>
  <si>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</si>
  <si>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</si>
  <si>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</si>
  <si>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</si>
  <si>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</si>
  <si>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</si>
  <si>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</si>
  <si>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</si>
  <si>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</si>
  <si>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</si>
  <si>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</si>
  <si>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</si>
  <si>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</si>
  <si>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</si>
  <si>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</si>
  <si>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</si>
  <si>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</si>
  <si>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</si>
  <si>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</si>
  <si>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</si>
  <si>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</si>
  <si>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</si>
  <si>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</si>
  <si>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</si>
  <si>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</si>
  <si>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</si>
  <si>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</si>
  <si>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</si>
  <si>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</si>
  <si>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</si>
  <si>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</si>
  <si>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</si>
  <si>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</si>
  <si>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</si>
  <si>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</si>
  <si>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</si>
  <si>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</si>
  <si>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</si>
  <si>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</si>
  <si>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</si>
  <si>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</si>
  <si>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</si>
  <si>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</si>
  <si>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</si>
  <si>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</si>
  <si>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</si>
  <si>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</si>
  <si>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</si>
  <si>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</si>
  <si>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</si>
  <si>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</si>
  <si>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</si>
  <si>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</si>
  <si>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</si>
  <si>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</si>
  <si>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</si>
  <si>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</si>
  <si>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</si>
  <si>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</si>
  <si>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</si>
  <si>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</si>
  <si>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</si>
  <si>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</si>
  <si>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</si>
  <si>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</si>
  <si>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</si>
  <si>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</si>
  <si>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</si>
  <si>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</si>
  <si>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</si>
  <si>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</si>
  <si>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</si>
  <si>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</si>
  <si>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</si>
  <si>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</si>
  <si>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</si>
  <si>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</si>
  <si>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</si>
  <si>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</si>
  <si>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</si>
  <si>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</si>
  <si>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</si>
  <si>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</si>
  <si>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</si>
  <si>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</si>
  <si>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</si>
  <si>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</si>
  <si>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</si>
  <si>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</si>
  <si>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</si>
  <si>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</si>
  <si>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</si>
  <si>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</si>
  <si>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</si>
  <si>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</si>
  <si>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</si>
  <si>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</si>
  <si>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</si>
  <si>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</si>
  <si>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</si>
  <si>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</si>
  <si>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</si>
  <si>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</si>
  <si>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</si>
  <si>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</si>
  <si>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</si>
  <si>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</si>
  <si>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</si>
  <si>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</si>
  <si>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</si>
  <si>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</si>
  <si>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</si>
  <si>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</si>
  <si>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</si>
  <si>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</si>
  <si>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</si>
  <si>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</si>
  <si>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</si>
  <si>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</si>
  <si>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</si>
  <si>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</si>
  <si>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</si>
  <si>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</si>
  <si>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</si>
  <si>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</si>
  <si>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</si>
  <si>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</si>
  <si>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</si>
  <si>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</si>
  <si>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</si>
  <si>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</si>
  <si>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</si>
  <si>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</si>
  <si>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</si>
  <si>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</si>
  <si>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</si>
  <si>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</si>
  <si>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</si>
  <si>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</si>
  <si>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</si>
  <si>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</si>
  <si>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</si>
  <si>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</si>
  <si>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</si>
  <si>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</si>
  <si>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</si>
  <si>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</si>
  <si>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</si>
  <si>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</si>
  <si>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</si>
  <si>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</si>
  <si>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</si>
  <si>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</si>
  <si>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</si>
  <si>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</si>
  <si>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</si>
  <si>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</si>
  <si>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</si>
  <si>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</si>
  <si>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</si>
  <si>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</si>
  <si>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</si>
  <si>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</si>
  <si>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</si>
  <si>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</si>
  <si>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</si>
  <si>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</si>
  <si>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</si>
  <si>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</si>
  <si>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</si>
  <si>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</si>
  <si>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</si>
  <si>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</si>
  <si>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</si>
  <si>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</si>
  <si>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</si>
  <si>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</si>
  <si>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</si>
  <si>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</si>
  <si>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</si>
  <si>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</si>
  <si>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</si>
  <si>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</si>
  <si>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</si>
  <si>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</si>
  <si>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</si>
  <si>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</si>
  <si>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</si>
  <si>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</si>
  <si>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</si>
  <si>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</si>
  <si>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</si>
  <si>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</si>
  <si>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</si>
  <si>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</si>
  <si>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</si>
  <si>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</si>
  <si>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</si>
  <si>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</si>
  <si>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</si>
  <si>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</si>
  <si>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</si>
  <si>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</si>
  <si>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</si>
  <si>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</si>
  <si>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</si>
  <si>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</si>
  <si>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</si>
  <si>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</si>
  <si>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</si>
  <si>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</si>
  <si>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</si>
  <si>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</si>
  <si>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</si>
  <si>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</si>
  <si>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</si>
  <si>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</si>
  <si>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</si>
  <si>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</si>
  <si>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</si>
  <si>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</si>
  <si>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</si>
  <si>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</si>
  <si>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</si>
  <si>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</si>
  <si>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</si>
  <si>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</si>
  <si>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</si>
  <si>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</si>
  <si>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</si>
  <si>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</si>
  <si>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</si>
  <si>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</si>
  <si>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</si>
  <si>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</si>
  <si>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</si>
  <si>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</si>
  <si>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</si>
  <si>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</si>
  <si>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</si>
  <si>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</si>
  <si>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</si>
  <si>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</si>
  <si>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</si>
  <si>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</si>
  <si>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</si>
  <si>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</si>
  <si>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</si>
  <si>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</si>
  <si>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</si>
  <si>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</si>
  <si>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</si>
  <si>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</si>
  <si>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</si>
  <si>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</si>
  <si>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</si>
  <si>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</si>
  <si>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</si>
  <si>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</si>
  <si>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</si>
  <si>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</si>
  <si>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</si>
  <si>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</si>
  <si>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</si>
  <si>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</si>
  <si>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</si>
  <si>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</si>
  <si>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</si>
  <si>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</si>
  <si>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</si>
  <si>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</si>
  <si>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</si>
  <si>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</si>
  <si>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</si>
  <si>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</si>
  <si>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</si>
  <si>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</si>
  <si>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</si>
  <si>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</si>
  <si>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</si>
  <si>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</si>
  <si>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</si>
  <si>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</si>
  <si>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</si>
  <si>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</si>
  <si>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</si>
  <si>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</si>
  <si>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</si>
  <si>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</si>
  <si>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</si>
  <si>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</si>
  <si>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</si>
  <si>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</si>
  <si>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</si>
  <si>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</si>
  <si>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</si>
  <si>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</si>
  <si>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</si>
  <si>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</si>
  <si>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</si>
  <si>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</si>
  <si>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</si>
  <si>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</si>
  <si>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</si>
  <si>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</si>
  <si>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</si>
  <si>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</si>
  <si>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</si>
  <si>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</si>
  <si>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</si>
  <si>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</si>
  <si>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</si>
  <si>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</si>
  <si>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</si>
  <si>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</si>
  <si>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</si>
  <si>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</si>
  <si>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</si>
  <si>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</si>
  <si>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</si>
  <si>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</si>
  <si>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</si>
  <si>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</si>
  <si>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</si>
  <si>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</si>
  <si>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</si>
  <si>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</si>
  <si>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</si>
  <si>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</si>
  <si>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</si>
  <si>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</si>
  <si>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</si>
  <si>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</si>
  <si>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</si>
  <si>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</si>
  <si>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</si>
  <si>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</si>
  <si>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</si>
  <si>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</si>
  <si>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</si>
  <si>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</si>
  <si>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</si>
  <si>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</si>
  <si>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</si>
  <si>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</si>
  <si>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</si>
  <si>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</si>
  <si>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</si>
  <si>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</si>
  <si>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</si>
  <si>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</si>
  <si>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</si>
  <si>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</si>
  <si>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</si>
  <si>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</si>
  <si>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</si>
  <si>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</si>
  <si>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</si>
  <si>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</si>
  <si>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</si>
  <si>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</si>
  <si>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</si>
  <si>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</si>
  <si>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</si>
  <si>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</si>
  <si>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</si>
  <si>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</si>
  <si>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</si>
  <si>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</si>
  <si>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</si>
  <si>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</si>
  <si>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</si>
  <si>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</si>
  <si>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</si>
  <si>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</si>
  <si>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</si>
  <si>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</si>
  <si>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</si>
  <si>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</si>
  <si>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</si>
  <si>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</si>
  <si>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</si>
  <si>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</si>
  <si>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</si>
  <si>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</si>
  <si>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</si>
  <si>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</si>
  <si>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</si>
  <si>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</si>
  <si>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</si>
  <si>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</si>
  <si>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</si>
  <si>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</si>
  <si>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</si>
  <si>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</si>
  <si>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</si>
  <si>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</si>
  <si>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</si>
  <si>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</si>
  <si>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</si>
  <si>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</si>
  <si>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</si>
  <si>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</si>
  <si>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</si>
  <si>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</si>
  <si>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</si>
  <si>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</si>
  <si>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</si>
  <si>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</si>
  <si>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</si>
  <si>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</si>
  <si>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</si>
  <si>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</si>
  <si>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</si>
  <si>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</si>
  <si>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</si>
  <si>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</si>
  <si>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</si>
  <si>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</si>
  <si>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</si>
  <si>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</si>
  <si>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</si>
  <si>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</si>
  <si>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</si>
  <si>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</si>
  <si>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</si>
  <si>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</si>
  <si>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</si>
  <si>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</si>
  <si>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</si>
  <si>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</si>
  <si>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</si>
  <si>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</si>
  <si>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</si>
  <si>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</si>
  <si>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</si>
  <si>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</si>
  <si>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</si>
  <si>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</si>
  <si>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</si>
  <si>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</si>
  <si>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</si>
  <si>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</si>
  <si>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</si>
  <si>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</si>
  <si>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</si>
  <si>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</si>
  <si>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</si>
  <si>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</si>
  <si>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</si>
  <si>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</si>
  <si>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</si>
  <si>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</si>
  <si>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</si>
  <si>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</si>
  <si>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</si>
  <si>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</si>
  <si>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</si>
  <si>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</si>
  <si>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</si>
  <si>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</si>
  <si>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</si>
  <si>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</si>
  <si>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</si>
  <si>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</si>
  <si>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</si>
  <si>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</si>
  <si>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</si>
  <si>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</si>
  <si>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</si>
  <si>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</si>
  <si>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</si>
  <si>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</si>
  <si>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</si>
  <si>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</si>
  <si>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</si>
  <si>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</si>
  <si>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</si>
  <si>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</si>
  <si>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</si>
  <si>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</si>
  <si>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</si>
  <si>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</si>
  <si>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</si>
  <si>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</si>
  <si>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</si>
  <si>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</si>
  <si>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</si>
  <si>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</si>
  <si>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</si>
  <si>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</si>
  <si>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</si>
  <si>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</si>
  <si>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</si>
  <si>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</si>
  <si>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</si>
  <si>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</si>
  <si>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</si>
  <si>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</si>
  <si>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</si>
  <si>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</si>
  <si>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</si>
  <si>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</si>
  <si>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</si>
  <si>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</si>
  <si>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</si>
  <si>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</si>
  <si>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</si>
  <si>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</si>
  <si>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</si>
  <si>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</si>
  <si>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</si>
  <si>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</si>
  <si>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</si>
  <si>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</si>
  <si>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</si>
  <si>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</si>
  <si>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</si>
  <si>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</si>
  <si>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</si>
  <si>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</si>
  <si>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</si>
  <si>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</si>
  <si>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</si>
  <si>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</si>
  <si>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</si>
  <si>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</si>
  <si>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</si>
  <si>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</si>
  <si>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</si>
  <si>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</si>
  <si>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</si>
  <si>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</si>
  <si>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</si>
  <si>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</si>
  <si>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</si>
  <si>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</si>
  <si>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</si>
  <si>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</si>
  <si>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</si>
  <si>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</si>
  <si>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</si>
  <si>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</si>
  <si>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</si>
  <si>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</si>
  <si>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</si>
  <si>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</si>
  <si>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</si>
  <si>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</si>
  <si>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</si>
  <si>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</si>
  <si>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</si>
  <si>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</si>
  <si>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</si>
  <si>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</si>
  <si>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</si>
  <si>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</si>
  <si>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</si>
  <si>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</si>
  <si>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</si>
  <si>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</si>
  <si>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</si>
  <si>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</si>
  <si>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</si>
  <si>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</si>
  <si>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</si>
  <si>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</si>
  <si>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</si>
  <si>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</si>
  <si>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</si>
  <si>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</si>
  <si>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</si>
  <si>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</si>
  <si>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</si>
  <si>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</si>
  <si>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</si>
  <si>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</si>
  <si>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</si>
  <si>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</si>
  <si>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</si>
  <si>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</si>
  <si>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</si>
  <si>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</si>
  <si>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</si>
  <si>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</si>
  <si>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</si>
  <si>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</si>
  <si>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</si>
  <si>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</si>
  <si>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</si>
  <si>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</si>
  <si>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</si>
  <si>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</si>
  <si>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</si>
  <si>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</si>
  <si>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</si>
  <si>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</si>
  <si>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</si>
  <si>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</si>
  <si>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</si>
  <si>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</si>
  <si>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</si>
  <si>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</si>
  <si>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</si>
  <si>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</si>
  <si>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</si>
  <si>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</si>
  <si>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</si>
  <si>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</si>
  <si>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</si>
  <si>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</si>
  <si>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</si>
  <si>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</si>
  <si>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</si>
  <si>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</si>
  <si>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</si>
  <si>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</si>
  <si>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</si>
  <si>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</si>
  <si>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</si>
  <si>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</si>
  <si>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</si>
  <si>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</si>
  <si>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</si>
  <si>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</si>
  <si>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</si>
  <si>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</si>
  <si>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</si>
  <si>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</si>
  <si>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</si>
  <si>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</si>
  <si>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</si>
  <si>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</si>
  <si>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</si>
  <si>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</si>
  <si>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</si>
  <si>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</si>
  <si>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</si>
  <si>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</si>
  <si>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</si>
  <si>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</si>
  <si>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</si>
  <si>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</si>
  <si>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</si>
  <si>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</si>
  <si>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</si>
  <si>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</si>
  <si>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</si>
  <si>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</si>
  <si>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</si>
  <si>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</si>
  <si>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</si>
  <si>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</si>
  <si>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</si>
  <si>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</si>
  <si>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</si>
  <si>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</si>
  <si>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</si>
  <si>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</si>
  <si>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</si>
  <si>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</si>
  <si>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</si>
  <si>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</si>
  <si>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</si>
  <si>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</si>
  <si>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</si>
  <si>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</si>
  <si>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</si>
  <si>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</si>
  <si>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</si>
  <si>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</si>
  <si>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</si>
  <si>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</si>
  <si>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</si>
  <si>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</si>
  <si>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</si>
  <si>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</si>
  <si>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</si>
  <si>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</si>
  <si>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</si>
  <si>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</si>
  <si>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</si>
  <si>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</si>
  <si>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</si>
  <si>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</si>
  <si>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</si>
  <si>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</si>
  <si>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</si>
  <si>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</si>
  <si>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</si>
  <si>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</si>
  <si>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</si>
  <si>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</si>
  <si>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</si>
  <si>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</si>
  <si>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</si>
  <si>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</si>
  <si>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</si>
  <si>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</si>
  <si>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</si>
  <si>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</si>
  <si>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</si>
  <si>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</si>
  <si>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</si>
  <si>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</si>
  <si>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</si>
  <si>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</si>
  <si>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</si>
  <si>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</si>
  <si>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</si>
  <si>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</si>
  <si>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</si>
  <si>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</si>
  <si>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</si>
  <si>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</si>
  <si>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</si>
  <si>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</si>
  <si>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</si>
  <si>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</si>
  <si>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</si>
  <si>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</si>
  <si>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</si>
  <si>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</si>
  <si>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</si>
  <si>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</si>
  <si>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</si>
  <si>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</si>
  <si>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</si>
  <si>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</si>
  <si>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</si>
  <si>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</si>
  <si>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</si>
  <si>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</si>
  <si>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</si>
  <si>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</si>
  <si>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</si>
  <si>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</si>
  <si>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</si>
  <si>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</si>
  <si>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</si>
  <si>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</si>
  <si>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</si>
  <si>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</si>
  <si>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</si>
  <si>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</si>
  <si>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</si>
  <si>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</si>
  <si>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</si>
  <si>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</si>
  <si>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</si>
  <si>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</si>
  <si>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</si>
  <si>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</si>
  <si>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</si>
  <si>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</si>
  <si>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</si>
  <si>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</si>
  <si>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</si>
  <si>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</si>
  <si>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</si>
  <si>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</si>
  <si>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</si>
  <si>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</si>
  <si>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</si>
  <si>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</si>
  <si>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</si>
  <si>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</si>
  <si>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</si>
  <si>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</si>
  <si>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</si>
  <si>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</si>
  <si>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</si>
  <si>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</si>
  <si>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</si>
  <si>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</si>
  <si>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</si>
  <si>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</si>
  <si>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</si>
  <si>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</si>
  <si>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</si>
  <si>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</si>
  <si>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</si>
  <si>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</si>
  <si>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</si>
  <si>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</si>
  <si>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</si>
  <si>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</si>
  <si>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</si>
  <si>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</si>
  <si>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</si>
  <si>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</si>
  <si>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</si>
  <si>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</si>
  <si>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</si>
  <si>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</si>
  <si>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</si>
  <si>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</si>
  <si>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</si>
  <si>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</si>
  <si>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</si>
  <si>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</si>
  <si>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</si>
  <si>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</si>
  <si>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</si>
  <si>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</si>
  <si>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</si>
  <si>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</si>
  <si>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</si>
  <si>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</si>
  <si>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</si>
  <si>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</si>
  <si>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</si>
  <si>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</si>
  <si>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</si>
  <si>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</si>
  <si>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</si>
  <si>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</si>
  <si>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</si>
  <si>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</si>
  <si>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</si>
  <si>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</si>
  <si>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</si>
  <si>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</si>
  <si>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</si>
  <si>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</si>
  <si>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</si>
  <si>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</si>
  <si>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</si>
  <si>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</si>
  <si>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</si>
  <si>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</si>
  <si>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</si>
  <si>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</si>
  <si>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</si>
  <si>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</si>
  <si>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</si>
  <si>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</si>
  <si>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</si>
  <si>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</si>
  <si>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</si>
  <si>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</si>
  <si>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</si>
  <si>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</si>
  <si>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</si>
  <si>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</si>
  <si>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</si>
  <si>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</si>
  <si>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</si>
  <si>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</si>
  <si>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</si>
  <si>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</si>
  <si>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</si>
  <si>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</si>
  <si>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</si>
  <si>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</si>
  <si>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</si>
  <si>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</si>
  <si>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</si>
  <si>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</si>
  <si>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</si>
  <si>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</si>
  <si>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</si>
  <si>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</si>
  <si>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</si>
  <si>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</si>
  <si>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</si>
  <si>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</si>
  <si>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</si>
  <si>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</si>
  <si>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</si>
  <si>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</si>
  <si>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</si>
  <si>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</si>
  <si>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</si>
  <si>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</si>
  <si>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</si>
  <si>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</si>
  <si>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</si>
  <si>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</si>
  <si>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</si>
  <si>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</si>
  <si>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</si>
  <si>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</si>
  <si>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</si>
  <si>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</si>
  <si>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</si>
  <si>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</si>
  <si>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</si>
  <si>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</si>
  <si>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</si>
  <si>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</si>
  <si>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</si>
  <si>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</si>
  <si>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</si>
  <si>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</si>
  <si>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</si>
  <si>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</si>
  <si>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</si>
  <si>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</si>
  <si>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</si>
  <si>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</si>
  <si>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</si>
  <si>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</si>
  <si>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</si>
  <si>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</si>
  <si>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</si>
  <si>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</si>
  <si>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</si>
  <si>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</si>
  <si>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</si>
  <si>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</si>
  <si>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</si>
  <si>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</si>
  <si>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</si>
  <si>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</si>
  <si>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</si>
  <si>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</si>
  <si>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</si>
  <si>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</si>
  <si>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</si>
  <si>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</si>
  <si>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</si>
  <si>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</si>
  <si>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</si>
  <si>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</si>
  <si>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</si>
  <si>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</si>
  <si>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</si>
  <si>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</si>
  <si>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</si>
  <si>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</si>
  <si>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</si>
  <si>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</si>
  <si>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</si>
  <si>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</si>
  <si>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</si>
  <si>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</si>
  <si>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</si>
  <si>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</si>
  <si>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</si>
  <si>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</si>
  <si>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</si>
  <si>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</si>
  <si>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</si>
  <si>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</si>
  <si>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</si>
  <si>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</si>
  <si>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</si>
  <si>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</si>
  <si>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</si>
  <si>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</si>
  <si>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</si>
  <si>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</si>
  <si>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</si>
  <si>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</si>
  <si>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</si>
  <si>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</si>
  <si>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</si>
  <si>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</si>
  <si>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</si>
  <si>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</si>
  <si>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</si>
  <si>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</si>
  <si>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</si>
  <si>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</si>
  <si>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</si>
  <si>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</si>
  <si>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</si>
  <si>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</si>
  <si>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</si>
  <si>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</si>
  <si>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</si>
  <si>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</si>
  <si>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</si>
  <si>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</si>
  <si>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</si>
  <si>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</si>
  <si>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</si>
  <si>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</si>
  <si>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</si>
  <si>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</si>
  <si>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</si>
  <si>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</si>
  <si>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</si>
  <si>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</si>
  <si>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</si>
  <si>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</si>
  <si>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</si>
  <si>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</si>
  <si>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</si>
  <si>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</si>
  <si>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</si>
  <si>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</si>
  <si>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</si>
  <si>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</si>
  <si>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</si>
  <si>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</si>
  <si>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</si>
  <si>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</si>
  <si>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</si>
  <si>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</si>
  <si>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</si>
  <si>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</si>
  <si>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</si>
  <si>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</si>
  <si>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</si>
  <si>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</si>
  <si>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</si>
  <si>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</si>
  <si>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</si>
  <si>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</si>
  <si>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</si>
  <si>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</si>
  <si>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</si>
  <si>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</si>
  <si>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</si>
  <si>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</si>
  <si>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</si>
  <si>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</si>
  <si>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</si>
  <si>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</si>
  <si>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</si>
  <si>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</si>
  <si>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</si>
  <si>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</si>
  <si>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</si>
  <si>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</si>
  <si>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</si>
  <si>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</si>
  <si>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</si>
  <si>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</si>
  <si>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</si>
  <si>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</si>
  <si>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</si>
  <si>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</si>
  <si>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</si>
  <si>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</si>
  <si>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</si>
  <si>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</si>
  <si>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</si>
  <si>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</si>
  <si>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</si>
  <si>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</si>
  <si>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</si>
  <si>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</si>
  <si>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</si>
  <si>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</si>
  <si>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</si>
  <si>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</si>
  <si>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</si>
  <si>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</si>
  <si>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</si>
  <si>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</si>
  <si>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</si>
  <si>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</si>
  <si>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</si>
  <si>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</si>
  <si>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</si>
  <si>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</si>
  <si>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</si>
  <si>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</si>
  <si>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</si>
  <si>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</si>
  <si>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</si>
  <si>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</si>
  <si>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</si>
  <si>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</si>
  <si>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</si>
  <si>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</si>
  <si>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</si>
  <si>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</si>
  <si>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</si>
  <si>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</si>
  <si>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</si>
  <si>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</si>
  <si>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</si>
  <si>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</si>
  <si>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</si>
  <si>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</si>
  <si>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</si>
  <si>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</si>
  <si>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</si>
  <si>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</si>
  <si>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</si>
  <si>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</si>
  <si>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</si>
  <si>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</si>
  <si>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</si>
  <si>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</si>
  <si>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</si>
  <si>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</si>
  <si>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</si>
  <si>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</si>
  <si>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</si>
  <si>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</si>
  <si>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</si>
  <si>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</si>
  <si>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</si>
  <si>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</si>
  <si>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</si>
  <si>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</si>
  <si>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</si>
  <si>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</si>
  <si>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</si>
  <si>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</si>
  <si>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</si>
  <si>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</si>
  <si>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</si>
  <si>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</si>
  <si>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</si>
  <si>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</si>
  <si>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</si>
  <si>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</si>
  <si>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</si>
  <si>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</si>
  <si>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</si>
  <si>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</si>
  <si>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</si>
  <si>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</si>
  <si>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</si>
  <si>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</si>
  <si>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</si>
  <si>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</si>
  <si>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</si>
  <si>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</si>
  <si>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</si>
  <si>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</si>
  <si>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</si>
  <si>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</si>
  <si>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</si>
  <si>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</si>
  <si>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</si>
  <si>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</si>
  <si>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</si>
  <si>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</si>
  <si>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</si>
  <si>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</si>
  <si>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</si>
  <si>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</si>
  <si>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</si>
  <si>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</si>
  <si>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</si>
  <si>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</si>
  <si>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</si>
  <si>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</si>
  <si>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</si>
  <si>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</si>
  <si>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</si>
  <si>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</si>
  <si>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</si>
  <si>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</si>
  <si>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</si>
  <si>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</si>
  <si>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</si>
  <si>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</si>
  <si>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</si>
  <si>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</si>
  <si>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</si>
  <si>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</si>
  <si>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</si>
  <si>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</si>
  <si>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</si>
  <si>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</si>
  <si>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</si>
  <si>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</si>
  <si>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</si>
  <si>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</si>
  <si>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</si>
  <si>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</si>
  <si>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</si>
  <si>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</si>
  <si>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</si>
  <si>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</si>
  <si>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</si>
  <si>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</si>
  <si>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</si>
  <si>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</si>
  <si>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</si>
  <si>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</si>
  <si>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</si>
  <si>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</si>
  <si>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</si>
  <si>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</si>
  <si>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</si>
  <si>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</si>
  <si>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</si>
  <si>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</si>
  <si>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</si>
  <si>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</si>
  <si>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</si>
  <si>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</si>
  <si>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</si>
  <si>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</si>
  <si>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</si>
  <si>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</si>
  <si>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</si>
  <si>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</si>
  <si>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</si>
  <si>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</si>
  <si>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</si>
  <si>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</si>
  <si>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</si>
  <si>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</si>
  <si>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</si>
  <si>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</si>
  <si>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</si>
  <si>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</si>
  <si>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</si>
  <si>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</si>
  <si>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</si>
  <si>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</si>
  <si>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</si>
  <si>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</si>
  <si>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</si>
  <si>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</si>
  <si>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</si>
  <si>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</si>
  <si>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</si>
  <si>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</si>
  <si>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</si>
  <si>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</si>
  <si>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</si>
  <si>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</si>
  <si>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</si>
  <si>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</si>
  <si>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</si>
  <si>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</si>
  <si>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</si>
  <si>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</si>
  <si>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</si>
  <si>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</si>
  <si>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</si>
  <si>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</si>
  <si>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</si>
  <si>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</si>
  <si>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</si>
  <si>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</si>
  <si>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</si>
  <si>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</si>
  <si>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</si>
  <si>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</si>
  <si>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</si>
  <si>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</si>
  <si>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</si>
  <si>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</si>
  <si>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</si>
  <si>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</si>
  <si>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</si>
  <si>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</si>
  <si>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</si>
  <si>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</si>
  <si>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</si>
  <si>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</si>
  <si>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</si>
  <si>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</si>
  <si>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</si>
  <si>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</si>
  <si>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</si>
  <si>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</si>
  <si>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</si>
  <si>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</si>
  <si>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</si>
  <si>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</si>
  <si>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</si>
  <si>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</si>
  <si>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</si>
  <si>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</si>
  <si>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</si>
  <si>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</si>
  <si>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</si>
  <si>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</si>
  <si>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</si>
  <si>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</si>
  <si>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</si>
  <si>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</si>
  <si>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</si>
  <si>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</si>
  <si>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</si>
  <si>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</si>
  <si>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</si>
  <si>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</si>
  <si>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</si>
  <si>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</si>
  <si>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</si>
  <si>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</si>
  <si>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</si>
  <si>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</si>
  <si>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</si>
  <si>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</si>
  <si>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</si>
  <si>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</si>
  <si>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</si>
  <si>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</si>
  <si>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</si>
  <si>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</si>
  <si>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</si>
  <si>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</si>
  <si>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</si>
  <si>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</si>
  <si>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</si>
  <si>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</si>
  <si>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</si>
  <si>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</si>
  <si>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</si>
  <si>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</si>
  <si>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</si>
  <si>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</si>
  <si>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</si>
  <si>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</si>
  <si>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</si>
  <si>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</si>
  <si>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</si>
  <si>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</si>
  <si>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</si>
  <si>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</si>
  <si>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</si>
  <si>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</si>
  <si>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</si>
  <si>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</si>
  <si>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</si>
  <si>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</si>
  <si>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</si>
  <si>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</si>
  <si>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</si>
  <si>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</si>
  <si>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</si>
  <si>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</si>
  <si>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</si>
  <si>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</si>
  <si>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</si>
  <si>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</si>
  <si>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</si>
  <si>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</si>
  <si>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</si>
  <si>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</si>
  <si>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</si>
  <si>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</si>
  <si>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</si>
  <si>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</si>
  <si>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</si>
  <si>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</si>
  <si>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</si>
  <si>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</si>
  <si>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</si>
  <si>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</si>
  <si>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</si>
  <si>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</si>
  <si>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</si>
  <si>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</si>
  <si>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</si>
  <si>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</si>
  <si>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</si>
  <si>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</si>
  <si>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</si>
  <si>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</si>
  <si>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</si>
  <si>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</si>
  <si>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</si>
  <si>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</si>
  <si>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</si>
  <si>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</si>
  <si>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</si>
  <si>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</si>
  <si>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</si>
  <si>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</si>
  <si>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</si>
  <si>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</si>
  <si>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</si>
  <si>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</si>
  <si>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</si>
  <si>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</si>
  <si>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</si>
  <si>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</si>
  <si>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</si>
  <si>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</si>
  <si>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</si>
  <si>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</si>
  <si>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</si>
  <si>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</si>
  <si>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</si>
  <si>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</si>
  <si>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</si>
  <si>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</si>
  <si>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</si>
  <si>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</si>
  <si>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</si>
  <si>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</si>
  <si>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</si>
  <si>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</si>
  <si>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</si>
  <si>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</si>
  <si>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</si>
  <si>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</si>
  <si>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</si>
  <si>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</si>
  <si>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</si>
  <si>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</si>
  <si>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</si>
  <si>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</si>
  <si>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</si>
  <si>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</si>
  <si>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</si>
  <si>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</si>
  <si>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</si>
  <si>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</si>
  <si>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</si>
  <si>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</si>
  <si>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</si>
  <si>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</si>
  <si>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</si>
  <si>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</si>
  <si>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</si>
  <si>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</si>
  <si>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</si>
  <si>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</si>
  <si>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</si>
  <si>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</si>
  <si>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</si>
  <si>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</si>
  <si>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</si>
  <si>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</si>
  <si>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</si>
  <si>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</si>
  <si>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</si>
  <si>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</si>
  <si>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</si>
  <si>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</si>
  <si>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</si>
  <si>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</si>
  <si>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</si>
  <si>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</si>
  <si>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</si>
  <si>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</si>
  <si>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</si>
  <si>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</si>
  <si>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</si>
  <si>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</si>
  <si>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</si>
  <si>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</si>
  <si>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</si>
  <si>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</si>
  <si>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</si>
  <si>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</si>
  <si>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</si>
  <si>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</si>
  <si>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</si>
  <si>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</si>
  <si>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</si>
  <si>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</si>
  <si>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</si>
  <si>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</si>
  <si>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</si>
  <si>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</si>
  <si>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</si>
  <si>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</si>
  <si>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</si>
  <si>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</si>
  <si>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</si>
  <si>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</si>
  <si>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</si>
  <si>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</si>
  <si>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</si>
  <si>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</si>
  <si>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</si>
  <si>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</si>
  <si>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</si>
  <si>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</si>
  <si>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</si>
  <si>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</si>
  <si>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</si>
  <si>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</si>
  <si>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</si>
  <si>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</si>
  <si>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</si>
  <si>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</si>
  <si>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</si>
  <si>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</si>
  <si>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</si>
  <si>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</si>
  <si>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</si>
  <si>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</si>
  <si>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</si>
  <si>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</si>
  <si>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</si>
  <si>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</si>
  <si>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</si>
  <si>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</si>
  <si>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</si>
  <si>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</si>
  <si>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</si>
  <si>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</si>
  <si>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</si>
  <si>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</si>
  <si>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</si>
  <si>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</si>
  <si>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</si>
  <si>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</si>
  <si>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</si>
  <si>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</si>
  <si>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</si>
  <si>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</si>
  <si>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</si>
  <si>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</si>
  <si>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</si>
  <si>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</si>
  <si>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</si>
  <si>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</si>
  <si>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</si>
  <si>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</si>
  <si>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</si>
  <si>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</si>
  <si>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</si>
  <si>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</si>
  <si>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</si>
  <si>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</si>
  <si>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</si>
  <si>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</si>
  <si>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</si>
  <si>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</si>
  <si>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</si>
  <si>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</si>
  <si>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</si>
  <si>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</si>
  <si>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</si>
  <si>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</si>
  <si>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</si>
  <si>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</si>
  <si>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</si>
  <si>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</si>
  <si>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</si>
  <si>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</si>
  <si>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</si>
  <si>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</si>
  <si>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</si>
  <si>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</si>
  <si>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</si>
  <si>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</si>
  <si>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</si>
  <si>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</si>
  <si>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</si>
  <si>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</si>
  <si>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</si>
  <si>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</si>
  <si>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</si>
  <si>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</si>
  <si>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</si>
  <si>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</si>
  <si>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</si>
  <si>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</si>
  <si>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</si>
  <si>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</si>
  <si>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</si>
  <si>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</si>
  <si>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</si>
  <si>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</si>
  <si>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</si>
  <si>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</si>
  <si>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</si>
  <si>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</si>
  <si>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</si>
  <si>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</si>
  <si>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</si>
  <si>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</si>
  <si>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</si>
  <si>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</si>
  <si>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</si>
  <si>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</si>
  <si>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</si>
  <si>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</si>
  <si>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</si>
  <si>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</si>
  <si>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</si>
  <si>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</si>
  <si>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</si>
  <si>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</si>
  <si>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</si>
  <si>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</si>
  <si>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</si>
  <si>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</si>
  <si>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</si>
  <si>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</si>
  <si>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</si>
  <si>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</si>
  <si>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</si>
  <si>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</si>
  <si>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</si>
  <si>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</si>
  <si>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</si>
  <si>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</si>
  <si>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</si>
  <si>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</si>
  <si>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</si>
  <si>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</si>
  <si>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</si>
  <si>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</si>
  <si>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</si>
  <si>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</si>
  <si>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</si>
  <si>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</si>
  <si>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</si>
  <si>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</si>
  <si>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</si>
  <si>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</si>
  <si>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</si>
  <si>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</si>
  <si>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</si>
  <si>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</si>
  <si>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</si>
  <si>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</si>
  <si>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</si>
  <si>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</si>
  <si>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</si>
  <si>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</si>
  <si>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</si>
  <si>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</si>
  <si>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</si>
  <si>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</si>
  <si>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</si>
  <si>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</si>
  <si>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</si>
  <si>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</si>
  <si>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</si>
  <si>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</si>
  <si>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</si>
  <si>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</si>
  <si>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</si>
  <si>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</si>
  <si>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</si>
  <si>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</si>
  <si>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</si>
  <si>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</si>
  <si>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</si>
  <si>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</si>
  <si>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</si>
  <si>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</si>
  <si>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</si>
  <si>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</si>
  <si>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</si>
  <si>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</si>
  <si>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</si>
  <si>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</si>
  <si>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</si>
  <si>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</si>
  <si>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</si>
  <si>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</si>
  <si>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</si>
  <si>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</si>
  <si>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</si>
  <si>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</si>
  <si>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</si>
  <si>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</si>
  <si>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</si>
  <si>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</si>
  <si>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</si>
  <si>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</si>
  <si>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</si>
  <si>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</si>
  <si>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</si>
  <si>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</si>
  <si>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</si>
  <si>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</si>
  <si>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</si>
  <si>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</si>
  <si>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</si>
  <si>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</si>
  <si>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</si>
  <si>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</si>
  <si>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</si>
  <si>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</si>
  <si>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</si>
  <si>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</si>
  <si>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</si>
  <si>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</si>
  <si>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</si>
  <si>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</si>
  <si>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</si>
  <si>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</si>
  <si>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</si>
  <si>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</si>
  <si>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</si>
  <si>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</si>
  <si>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</si>
  <si>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</si>
  <si>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</si>
  <si>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</si>
  <si>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</si>
  <si>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</si>
  <si>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</si>
  <si>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</si>
  <si>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</si>
  <si>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</si>
  <si>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</si>
  <si>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</si>
  <si>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</si>
  <si>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</si>
  <si>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</si>
  <si>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</si>
  <si>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</si>
  <si>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</si>
  <si>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</si>
  <si>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</si>
  <si>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</si>
  <si>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</si>
  <si>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</si>
  <si>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</si>
  <si>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</si>
  <si>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</si>
  <si>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</si>
  <si>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</si>
  <si>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</si>
  <si>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</si>
  <si>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</si>
  <si>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</si>
  <si>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</si>
  <si>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</si>
  <si>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</si>
  <si>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</si>
  <si>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</si>
  <si>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</si>
  <si>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</si>
  <si>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</si>
  <si>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</si>
  <si>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</si>
  <si>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</si>
  <si>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</si>
  <si>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</si>
  <si>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</si>
  <si>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</si>
  <si>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</si>
  <si>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</si>
  <si>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</si>
  <si>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</si>
  <si>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</si>
  <si>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</si>
  <si>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</si>
  <si>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</si>
  <si>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</si>
  <si>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</si>
  <si>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</si>
  <si>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</si>
  <si>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</si>
  <si>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</si>
  <si>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</si>
  <si>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</si>
  <si>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</si>
  <si>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</si>
  <si>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</si>
  <si>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</si>
  <si>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</si>
  <si>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</si>
  <si>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</si>
  <si>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</si>
  <si>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</si>
  <si>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</si>
  <si>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</si>
  <si>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</si>
  <si>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</si>
  <si>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</si>
  <si>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</si>
  <si>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</si>
  <si>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</si>
  <si>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</si>
  <si>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</si>
  <si>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</si>
  <si>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</si>
  <si>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</si>
  <si>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</si>
  <si>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</si>
  <si>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</si>
  <si>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</si>
  <si>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</si>
  <si>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</si>
  <si>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</si>
  <si>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</si>
  <si>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</si>
  <si>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</si>
  <si>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</si>
  <si>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</si>
  <si>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</si>
  <si>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</si>
  <si>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</si>
  <si>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</si>
  <si>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</si>
  <si>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</si>
  <si>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</si>
  <si>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</si>
  <si>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</si>
  <si>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</si>
  <si>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</si>
  <si>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</si>
  <si>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</si>
  <si>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</si>
  <si>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</si>
  <si>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</si>
  <si>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</si>
  <si>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</si>
  <si>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</si>
  <si>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</si>
  <si>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</si>
  <si>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</si>
  <si>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</si>
  <si>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</si>
  <si>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</si>
  <si>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</si>
  <si>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</si>
  <si>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</si>
  <si>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</si>
  <si>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</si>
  <si>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</si>
  <si>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</si>
  <si>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</si>
  <si>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</si>
  <si>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</si>
  <si>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</si>
  <si>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</si>
  <si>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</si>
  <si>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</si>
  <si>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</si>
  <si>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</si>
  <si>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</si>
  <si>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</si>
  <si>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</si>
  <si>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</si>
  <si>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</si>
  <si>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</si>
  <si>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</si>
  <si>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</si>
  <si>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</si>
  <si>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</si>
  <si>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</si>
  <si>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</si>
  <si>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</si>
  <si>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</si>
  <si>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</si>
  <si>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</si>
  <si>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</si>
  <si>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</si>
  <si>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</si>
  <si>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</si>
  <si>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</si>
  <si>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</si>
  <si>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</si>
  <si>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</si>
  <si>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</si>
  <si>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</si>
  <si>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</si>
  <si>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</si>
  <si>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</si>
  <si>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</si>
  <si>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</si>
  <si>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</si>
  <si>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</si>
  <si>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</si>
  <si>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</si>
  <si>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</si>
  <si>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</si>
  <si>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</si>
  <si>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</si>
  <si>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</si>
  <si>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</si>
  <si>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</si>
  <si>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</si>
  <si>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</si>
  <si>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</si>
  <si>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</si>
  <si>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</si>
  <si>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</si>
  <si>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</si>
  <si>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</si>
  <si>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</si>
  <si>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</si>
  <si>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</si>
  <si>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</si>
  <si>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</si>
  <si>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</si>
  <si>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</si>
  <si>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</si>
  <si>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</si>
  <si>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</si>
  <si>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</si>
  <si>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</si>
  <si>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</si>
  <si>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</si>
  <si>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</si>
  <si>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</si>
  <si>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</si>
  <si>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</si>
  <si>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</si>
  <si>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</si>
  <si>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</si>
  <si>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</si>
  <si>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</si>
  <si>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</si>
  <si>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</si>
  <si>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</si>
  <si>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</si>
  <si>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</si>
  <si>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</si>
  <si>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</si>
  <si>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</si>
  <si>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</si>
  <si>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</si>
  <si>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</si>
  <si>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</si>
  <si>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</si>
  <si>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</si>
  <si>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</si>
  <si>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</si>
  <si>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</si>
  <si>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</si>
  <si>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</si>
  <si>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</si>
  <si>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</si>
  <si>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</si>
  <si>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</si>
  <si>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</si>
  <si>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</si>
  <si>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</si>
  <si>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</si>
  <si>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</si>
  <si>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</si>
  <si>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</si>
  <si>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</si>
  <si>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</si>
  <si>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</si>
  <si>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</si>
  <si>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</si>
  <si>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</si>
  <si>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</si>
  <si>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</si>
  <si>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</si>
  <si>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</si>
  <si>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</si>
  <si>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</si>
  <si>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</si>
  <si>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</si>
  <si>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</si>
  <si>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</si>
  <si>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</si>
  <si>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</si>
  <si>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</si>
  <si>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</si>
  <si>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</si>
  <si>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</si>
  <si>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</si>
  <si>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</si>
  <si>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</si>
  <si>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</si>
  <si>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</si>
  <si>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</si>
  <si>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</si>
  <si>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</si>
  <si>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</si>
  <si>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</si>
  <si>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</si>
  <si>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</si>
  <si>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</si>
  <si>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</si>
  <si>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</si>
  <si>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</si>
  <si>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</si>
  <si>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</si>
  <si>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</si>
  <si>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</si>
  <si>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</si>
  <si>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</si>
  <si>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</si>
  <si>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</si>
  <si>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</si>
  <si>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</si>
  <si>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</si>
  <si>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</si>
  <si>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</si>
  <si>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</si>
  <si>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</si>
  <si>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</si>
  <si>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</si>
  <si>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</si>
  <si>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</si>
  <si>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</si>
  <si>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</si>
  <si>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</si>
  <si>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</si>
  <si>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</si>
  <si>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</si>
  <si>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</si>
  <si>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</si>
  <si>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</si>
  <si>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</si>
  <si>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</si>
  <si>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</si>
  <si>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</si>
  <si>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</si>
  <si>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</si>
  <si>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</si>
  <si>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</si>
  <si>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</si>
  <si>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</si>
  <si>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</si>
  <si>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</si>
  <si>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</si>
  <si>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</si>
  <si>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</si>
  <si>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</si>
  <si>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</si>
  <si>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</si>
  <si>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</si>
  <si>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</si>
  <si>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</si>
  <si>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</si>
  <si>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</si>
  <si>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</si>
  <si>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</si>
  <si>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</si>
  <si>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</si>
  <si>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</si>
  <si>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</si>
  <si>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</si>
  <si>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</si>
  <si>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</si>
  <si>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</si>
  <si>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</si>
  <si>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</si>
  <si>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</si>
  <si>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</si>
  <si>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</si>
  <si>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</si>
  <si>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</si>
  <si>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</si>
  <si>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</si>
  <si>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</si>
  <si>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</si>
  <si>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</si>
  <si>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</si>
  <si>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</si>
  <si>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</si>
  <si>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</si>
  <si>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</si>
  <si>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</si>
  <si>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</si>
  <si>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</si>
  <si>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</si>
  <si>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</si>
  <si>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</si>
  <si>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</si>
  <si>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</si>
  <si>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</si>
  <si>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</si>
  <si>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</si>
  <si>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</si>
  <si>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</si>
  <si>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</si>
  <si>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</si>
  <si>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</si>
  <si>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</si>
  <si>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</si>
  <si>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</si>
  <si>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</si>
  <si>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</si>
  <si>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</si>
  <si>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</si>
  <si>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</si>
  <si>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</si>
  <si>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</si>
  <si>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</si>
  <si>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</si>
  <si>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</si>
  <si>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</si>
  <si>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</si>
  <si>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</si>
  <si>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</si>
  <si>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</si>
  <si>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</si>
  <si>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</si>
  <si>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</si>
  <si>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</si>
  <si>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</si>
  <si>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</si>
  <si>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</si>
  <si>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</si>
  <si>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</si>
  <si>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</si>
  <si>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</si>
  <si>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</si>
  <si>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</si>
  <si>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</si>
  <si>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</si>
  <si>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</si>
  <si>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</si>
  <si>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</si>
  <si>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</si>
  <si>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</si>
  <si>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</si>
  <si>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</si>
  <si>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</si>
  <si>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</si>
  <si>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</si>
  <si>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</si>
  <si>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</si>
  <si>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</si>
  <si>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</si>
  <si>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</si>
  <si>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</si>
  <si>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</si>
  <si>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</si>
  <si>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</si>
  <si>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</si>
  <si>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</si>
  <si>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</si>
  <si>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</si>
  <si>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</si>
  <si>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</si>
  <si>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</si>
  <si>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</si>
  <si>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</si>
  <si>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</si>
  <si>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</si>
  <si>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</si>
  <si>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</si>
  <si>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</si>
  <si>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</si>
  <si>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</si>
  <si>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</si>
  <si>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</si>
  <si>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</si>
  <si>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</si>
  <si>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</si>
  <si>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</si>
  <si>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</si>
  <si>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</si>
  <si>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</si>
  <si>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</si>
  <si>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</si>
  <si>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</si>
  <si>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</si>
  <si>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</si>
  <si>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</si>
  <si>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</si>
  <si>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</si>
  <si>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</si>
  <si>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</si>
  <si>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</si>
  <si>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</si>
  <si>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</si>
  <si>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</si>
  <si>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</si>
  <si>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</si>
  <si>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</si>
  <si>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</si>
  <si>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</si>
  <si>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</si>
  <si>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</si>
  <si>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</si>
  <si>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</si>
  <si>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</si>
  <si>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</si>
  <si>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</si>
  <si>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</si>
  <si>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</si>
  <si>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</si>
  <si>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</si>
  <si>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</si>
  <si>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</si>
  <si>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</si>
  <si>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</si>
  <si>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</si>
  <si>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</si>
  <si>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</si>
  <si>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</si>
  <si>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</si>
  <si>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</si>
  <si>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</si>
  <si>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</si>
  <si>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</si>
  <si>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</si>
  <si>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</si>
  <si>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</si>
  <si>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</si>
  <si>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</si>
  <si>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</si>
  <si>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</si>
  <si>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</si>
  <si>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</si>
  <si>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</si>
  <si>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</si>
  <si>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</si>
  <si>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</si>
  <si>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</si>
  <si>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</si>
  <si>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</si>
  <si>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</si>
  <si>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</si>
  <si>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</si>
  <si>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</si>
  <si>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</si>
  <si>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</si>
  <si>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</si>
  <si>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</si>
  <si>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</si>
  <si>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</si>
  <si>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</si>
  <si>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</si>
  <si>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</si>
  <si>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</si>
  <si>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</si>
  <si>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</si>
  <si>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</si>
  <si>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</si>
  <si>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</si>
  <si>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</si>
  <si>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</si>
  <si>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</si>
  <si>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</si>
  <si>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</si>
  <si>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</si>
  <si>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</si>
  <si>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</si>
  <si>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</si>
  <si>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</si>
  <si>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</si>
  <si>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</si>
  <si>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</si>
  <si>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</si>
  <si>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</si>
  <si>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</si>
  <si>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</si>
  <si>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</si>
  <si>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</si>
  <si>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</si>
  <si>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</si>
  <si>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</si>
  <si>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</si>
  <si>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</si>
  <si>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</si>
  <si>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</si>
  <si>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</si>
  <si>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</si>
  <si>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</si>
  <si>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</si>
  <si>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</si>
  <si>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</si>
  <si>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</si>
  <si>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</si>
  <si>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</si>
  <si>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</si>
  <si>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</si>
  <si>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</si>
  <si>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</si>
  <si>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</si>
  <si>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</si>
  <si>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</si>
  <si>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</si>
  <si>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</si>
  <si>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</si>
  <si>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</si>
  <si>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</si>
  <si>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</si>
  <si>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</si>
  <si>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</si>
  <si>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</si>
  <si>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</si>
  <si>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</si>
  <si>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</si>
  <si>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</si>
  <si>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</si>
  <si>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</si>
  <si>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</si>
  <si>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</si>
  <si>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</si>
  <si>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</si>
  <si>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</si>
  <si>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</si>
  <si>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</si>
  <si>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</si>
  <si>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</si>
  <si>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</si>
  <si>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</si>
  <si>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</si>
  <si>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</si>
  <si>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</si>
  <si>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</si>
  <si>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</si>
  <si>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</si>
  <si>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</si>
  <si>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</si>
  <si>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</si>
  <si>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</si>
  <si>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</si>
  <si>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</si>
  <si>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</si>
  <si>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</si>
  <si>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</si>
  <si>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</si>
  <si>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</si>
  <si>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</si>
  <si>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</si>
  <si>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</si>
  <si>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</si>
  <si>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</si>
  <si>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</si>
  <si>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</si>
  <si>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</si>
  <si>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</si>
  <si>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</si>
  <si>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</si>
  <si>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</si>
  <si>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</si>
  <si>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</si>
  <si>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</si>
  <si>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</si>
  <si>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</si>
  <si>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</si>
  <si>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</si>
  <si>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</si>
  <si>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</si>
  <si>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</si>
  <si>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</si>
  <si>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</si>
  <si>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</si>
  <si>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</si>
  <si>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</si>
  <si>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</si>
  <si>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</si>
  <si>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</si>
  <si>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</si>
  <si>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</si>
  <si>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</si>
  <si>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</si>
  <si>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</si>
  <si>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</si>
  <si>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</si>
  <si>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</si>
  <si>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</si>
  <si>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</si>
  <si>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</si>
  <si>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</si>
  <si>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</si>
  <si>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</si>
  <si>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</si>
  <si>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</si>
  <si>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</si>
  <si>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</si>
  <si>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</si>
  <si>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</si>
  <si>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</si>
  <si>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</si>
  <si>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</si>
  <si>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</si>
  <si>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</si>
  <si>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</si>
  <si>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</si>
  <si>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</si>
  <si>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</si>
  <si>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</si>
  <si>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</si>
  <si>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</si>
  <si>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</si>
  <si>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</si>
  <si>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</si>
  <si>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</si>
  <si>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</si>
  <si>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</si>
  <si>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</si>
  <si>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</si>
  <si>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</si>
  <si>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</si>
  <si>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</si>
  <si>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</si>
  <si>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</si>
  <si>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</si>
  <si>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</si>
  <si>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</si>
  <si>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</si>
  <si>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</si>
  <si>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</si>
  <si>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</si>
  <si>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</si>
  <si>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</si>
  <si>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</si>
  <si>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</si>
  <si>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</si>
  <si>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</si>
  <si>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</si>
  <si>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</si>
  <si>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</si>
  <si>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</si>
  <si>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</si>
  <si>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</si>
  <si>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</si>
  <si>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</si>
  <si>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</si>
  <si>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</si>
  <si>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</si>
  <si>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</si>
  <si>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</si>
  <si>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</si>
  <si>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</si>
  <si>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</si>
  <si>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</si>
  <si>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</si>
  <si>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</si>
  <si>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</si>
  <si>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</si>
  <si>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</si>
  <si>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</si>
  <si>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</si>
  <si>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</si>
  <si>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</si>
  <si>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</si>
  <si>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</si>
  <si>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</si>
  <si>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</si>
  <si>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</si>
  <si>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</si>
  <si>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</si>
  <si>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</si>
  <si>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</si>
  <si>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</si>
  <si>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</si>
  <si>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</si>
  <si>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</si>
  <si>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</si>
  <si>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</si>
  <si>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</si>
  <si>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</si>
  <si>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</si>
  <si>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</si>
  <si>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</si>
  <si>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</si>
  <si>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</si>
  <si>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</si>
  <si>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</si>
  <si>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</si>
  <si>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</si>
  <si>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</si>
  <si>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</si>
  <si>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</si>
  <si>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</si>
  <si>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</si>
  <si>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</si>
  <si>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</si>
  <si>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</si>
  <si>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</si>
  <si>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</si>
  <si>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</si>
  <si>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</si>
  <si>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</si>
  <si>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</si>
  <si>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</si>
  <si>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</si>
  <si>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</si>
  <si>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</si>
  <si>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</si>
  <si>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</si>
  <si>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</si>
  <si>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</si>
  <si>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</si>
  <si>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</si>
  <si>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</si>
  <si>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</si>
  <si>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</si>
  <si>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</si>
  <si>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</si>
  <si>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</si>
  <si>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</si>
  <si>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</si>
  <si>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</si>
  <si>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</si>
  <si>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</si>
  <si>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</si>
  <si>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</si>
  <si>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</si>
  <si>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</si>
  <si>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</si>
  <si>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</si>
  <si>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</si>
  <si>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</si>
  <si>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</si>
  <si>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</si>
  <si>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</si>
  <si>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</si>
  <si>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</si>
  <si>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</si>
  <si>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</si>
  <si>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</si>
  <si>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</si>
  <si>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</si>
  <si>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</si>
  <si>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</si>
  <si>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</si>
  <si>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</si>
  <si>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</si>
  <si>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</si>
  <si>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</si>
  <si>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</si>
  <si>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</si>
  <si>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</si>
  <si>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</si>
  <si>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</si>
  <si>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</si>
  <si>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</si>
  <si>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</si>
  <si>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</si>
  <si>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</si>
  <si>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</si>
  <si>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</si>
  <si>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</si>
  <si>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</si>
  <si>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</si>
  <si>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</si>
  <si>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</si>
  <si>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</si>
  <si>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</si>
  <si>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</si>
  <si>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</si>
  <si>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</si>
  <si>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</si>
  <si>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</si>
  <si>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</si>
  <si>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</si>
  <si>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</si>
  <si>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</si>
  <si>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</si>
  <si>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</si>
  <si>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</si>
  <si>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</si>
  <si>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</si>
  <si>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</si>
  <si>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</si>
  <si>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</si>
  <si>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</si>
  <si>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</si>
  <si>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</si>
  <si>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</si>
  <si>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</si>
  <si>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</si>
  <si>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</si>
  <si>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</si>
  <si>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</si>
  <si>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</si>
  <si>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</si>
  <si>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</si>
  <si>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</si>
  <si>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</si>
  <si>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</si>
  <si>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</si>
  <si>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</si>
  <si>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</si>
  <si>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</si>
  <si>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</si>
  <si>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</si>
  <si>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</si>
  <si>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</si>
  <si>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</si>
  <si>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</si>
  <si>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</si>
  <si>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</si>
  <si>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</si>
  <si>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</si>
  <si>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</si>
  <si>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</si>
  <si>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</si>
  <si>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</si>
  <si>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</si>
  <si>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</si>
  <si>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</si>
  <si>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</si>
  <si>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</si>
  <si>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</si>
  <si>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</si>
  <si>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</si>
  <si>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</si>
  <si>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</si>
  <si>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</si>
  <si>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</si>
  <si>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</si>
  <si>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</si>
  <si>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</si>
  <si>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</si>
  <si>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</si>
  <si>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</si>
  <si>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</si>
  <si>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</si>
  <si>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</si>
  <si>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</si>
  <si>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</si>
  <si>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</si>
  <si>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</si>
  <si>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</si>
  <si>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</si>
  <si>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</si>
  <si>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</si>
  <si>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</si>
  <si>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</si>
  <si>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</si>
  <si>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</si>
  <si>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</si>
  <si>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</si>
  <si>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</si>
  <si>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</si>
  <si>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</si>
  <si>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</si>
  <si>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</si>
  <si>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</si>
  <si>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</si>
  <si>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</si>
  <si>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</si>
  <si>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</si>
  <si>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</si>
  <si>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</si>
  <si>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</si>
  <si>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</si>
  <si>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</si>
  <si>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</si>
  <si>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</si>
  <si>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</si>
  <si>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</si>
  <si>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</si>
  <si>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</si>
  <si>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</si>
  <si>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</si>
  <si>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</si>
  <si>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</si>
  <si>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</si>
  <si>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</si>
  <si>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</si>
  <si>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</si>
  <si>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</si>
  <si>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</si>
  <si>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</si>
  <si>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</si>
  <si>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</si>
  <si>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</si>
  <si>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</si>
  <si>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</si>
  <si>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</si>
  <si>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</si>
  <si>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</si>
  <si>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</si>
  <si>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</si>
  <si>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</si>
  <si>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</si>
  <si>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</si>
  <si>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</si>
  <si>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</si>
  <si>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</si>
  <si>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</si>
  <si>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</si>
  <si>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</si>
  <si>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</si>
  <si>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</si>
  <si>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</si>
  <si>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</si>
  <si>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</si>
  <si>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</si>
  <si>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</si>
  <si>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</si>
  <si>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</si>
  <si>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</si>
  <si>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</si>
  <si>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</si>
  <si>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</si>
  <si>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</si>
  <si>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</si>
  <si>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</si>
  <si>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</si>
  <si>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</si>
  <si>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</si>
  <si>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</si>
  <si>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</si>
  <si>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</si>
  <si>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</si>
  <si>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</si>
  <si>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</si>
  <si>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</si>
  <si>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</si>
  <si>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</si>
  <si>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</si>
  <si>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</si>
  <si>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</si>
  <si>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</si>
  <si>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</si>
  <si>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</si>
  <si>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</si>
  <si>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</si>
  <si>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</si>
  <si>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</si>
  <si>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</si>
  <si>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</si>
  <si>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</si>
  <si>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</si>
  <si>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</si>
  <si>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</si>
  <si>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</si>
  <si>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</si>
  <si>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</si>
  <si>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</si>
  <si>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</si>
  <si>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</si>
  <si>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</si>
  <si>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</si>
  <si>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</si>
  <si>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</si>
  <si>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</si>
  <si>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</si>
  <si>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</si>
  <si>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</si>
  <si>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</si>
  <si>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</si>
  <si>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</si>
  <si>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</si>
  <si>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</si>
  <si>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</si>
  <si>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</si>
  <si>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</si>
  <si>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</si>
  <si>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</si>
  <si>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</si>
  <si>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</si>
  <si>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</si>
  <si>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</si>
  <si>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</si>
  <si>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</si>
  <si>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</si>
  <si>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</si>
  <si>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</si>
  <si>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</si>
  <si>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</si>
  <si>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</si>
  <si>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</si>
  <si>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</si>
  <si>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</si>
  <si>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</si>
  <si>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</si>
  <si>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</si>
  <si>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</si>
  <si>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</si>
  <si>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</si>
  <si>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</si>
  <si>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</si>
  <si>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</si>
  <si>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</si>
  <si>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</si>
  <si>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</si>
  <si>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</si>
  <si>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</si>
  <si>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</si>
  <si>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</si>
  <si>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</si>
  <si>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</si>
  <si>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</si>
  <si>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</si>
  <si>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</si>
  <si>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</si>
  <si>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</si>
  <si>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</si>
  <si>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</si>
  <si>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</si>
  <si>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</si>
  <si>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</si>
  <si>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</si>
  <si>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</si>
  <si>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</si>
  <si>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</si>
  <si>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</si>
  <si>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</si>
  <si>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</si>
  <si>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</si>
  <si>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</si>
  <si>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</si>
  <si>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</si>
  <si>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</si>
  <si>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</si>
  <si>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</si>
  <si>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</si>
  <si>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</si>
  <si>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</si>
  <si>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</si>
  <si>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</si>
  <si>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</si>
  <si>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</si>
  <si>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</si>
  <si>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</si>
  <si>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</si>
  <si>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</si>
  <si>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</si>
  <si>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</si>
  <si>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</si>
  <si>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</si>
  <si>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</si>
  <si>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</si>
  <si>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</si>
  <si>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</si>
  <si>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</si>
  <si>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</si>
  <si>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</si>
  <si>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</si>
  <si>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</si>
  <si>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</si>
  <si>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</si>
  <si>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</si>
  <si>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</si>
  <si>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</si>
  <si>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</si>
  <si>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</si>
  <si>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</si>
  <si>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</si>
  <si>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</si>
  <si>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</si>
  <si>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</si>
  <si>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</si>
  <si>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</si>
  <si>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</si>
  <si>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</si>
  <si>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</si>
  <si>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</si>
  <si>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</si>
  <si>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</si>
  <si>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</si>
  <si>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</si>
  <si>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</si>
  <si>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</si>
  <si>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</si>
  <si>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</si>
  <si>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</si>
  <si>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</si>
  <si>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</si>
  <si>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</si>
  <si>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</si>
  <si>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</si>
  <si>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</si>
  <si>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</si>
  <si>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</si>
  <si>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</si>
  <si>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</si>
  <si>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</si>
  <si>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</si>
  <si>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</si>
  <si>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</si>
  <si>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</si>
  <si>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</si>
  <si>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</si>
  <si>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</si>
  <si>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</si>
  <si>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</si>
  <si>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</si>
  <si>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</si>
  <si>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</si>
  <si>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</si>
  <si>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</si>
  <si>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</si>
  <si>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</si>
  <si>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</si>
  <si>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</si>
  <si>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</si>
  <si>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</si>
  <si>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</si>
  <si>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</si>
  <si>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</si>
  <si>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</si>
  <si>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</si>
  <si>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</si>
  <si>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</si>
  <si>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</si>
  <si>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</si>
  <si>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</si>
  <si>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</si>
  <si>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</si>
  <si>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</si>
  <si>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</si>
  <si>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</si>
  <si>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</si>
  <si>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</si>
  <si>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</si>
  <si>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</si>
  <si>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</si>
  <si>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</si>
  <si>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</si>
  <si>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</si>
  <si>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</si>
  <si>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</si>
  <si>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</si>
  <si>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</si>
  <si>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</si>
  <si>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</si>
  <si>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</si>
  <si>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</si>
  <si>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</si>
  <si>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</si>
  <si>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</si>
  <si>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</si>
  <si>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</si>
  <si>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</si>
  <si>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</si>
  <si>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</si>
  <si>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</si>
  <si>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</si>
  <si>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</si>
  <si>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</si>
  <si>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</si>
  <si>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</si>
  <si>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</si>
  <si>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</si>
  <si>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</si>
  <si>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</si>
  <si>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</si>
  <si>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</si>
  <si>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</si>
  <si>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</si>
  <si>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</si>
  <si>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</si>
  <si>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</si>
  <si>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</si>
  <si>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</si>
  <si>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</si>
  <si>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</si>
  <si>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</si>
  <si>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</si>
  <si>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</si>
  <si>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</si>
  <si>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</si>
  <si>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</si>
  <si>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</si>
  <si>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</si>
  <si>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</si>
  <si>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</si>
  <si>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</si>
  <si>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</si>
  <si>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</si>
  <si>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</si>
  <si>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</si>
  <si>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</si>
  <si>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</si>
  <si>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</si>
  <si>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</si>
  <si>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</si>
  <si>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</si>
  <si>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</si>
  <si>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</si>
  <si>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</si>
  <si>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</si>
  <si>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</si>
  <si>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</si>
  <si>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</si>
  <si>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</si>
  <si>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</si>
  <si>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</si>
  <si>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</si>
  <si>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</si>
  <si>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</si>
  <si>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</si>
  <si>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</si>
  <si>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</si>
  <si>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</si>
  <si>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</si>
  <si>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</si>
  <si>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</si>
  <si>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</si>
  <si>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</si>
  <si>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</si>
  <si>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</si>
  <si>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</si>
  <si>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</si>
  <si>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</si>
  <si>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</si>
  <si>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</si>
  <si>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</si>
  <si>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</si>
  <si>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</si>
  <si>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</si>
  <si>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</si>
  <si>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</si>
  <si>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</si>
  <si>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</si>
  <si>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</si>
  <si>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</si>
  <si>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</si>
  <si>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</si>
  <si>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</si>
  <si>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</si>
  <si>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</si>
  <si>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</si>
  <si>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</si>
  <si>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</si>
  <si>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</si>
  <si>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</si>
  <si>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</si>
  <si>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</si>
  <si>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</si>
  <si>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</si>
  <si>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</si>
  <si>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</si>
  <si>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</si>
  <si>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</si>
  <si>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</si>
  <si>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</si>
  <si>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</si>
  <si>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</si>
  <si>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</si>
  <si>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</si>
  <si>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</si>
  <si>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</si>
  <si>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</si>
  <si>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</si>
  <si>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</si>
  <si>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</si>
  <si>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</si>
  <si>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</si>
  <si>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</si>
  <si>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</si>
  <si>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</si>
  <si>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</si>
  <si>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</si>
  <si>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</si>
  <si>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</si>
  <si>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</si>
  <si>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</si>
  <si>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</si>
  <si>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</si>
  <si>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</si>
  <si>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</si>
  <si>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</si>
  <si>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</si>
  <si>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</si>
  <si>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</si>
  <si>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</si>
  <si>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</si>
  <si>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</si>
  <si>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</si>
  <si>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</si>
  <si>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</si>
  <si>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</si>
  <si>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</si>
  <si>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</si>
  <si>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</si>
  <si>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</si>
  <si>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</si>
  <si>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</si>
  <si>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</si>
  <si>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</si>
  <si>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</si>
  <si>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</si>
  <si>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</si>
  <si>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</si>
  <si>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</si>
  <si>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</si>
  <si>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</si>
  <si>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</si>
  <si>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</si>
  <si>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</si>
  <si>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</si>
  <si>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</si>
  <si>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</si>
  <si>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</si>
  <si>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</si>
  <si>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</si>
  <si>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</si>
  <si>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</si>
  <si>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</si>
  <si>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</si>
  <si>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</si>
  <si>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</si>
  <si>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</si>
  <si>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</si>
  <si>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</si>
  <si>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</si>
  <si>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</si>
  <si>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</si>
  <si>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</si>
  <si>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</si>
  <si>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</si>
  <si>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</si>
  <si>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</si>
  <si>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</si>
  <si>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</si>
  <si>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</si>
  <si>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</si>
  <si>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</si>
  <si>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</si>
  <si>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</si>
  <si>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</si>
  <si>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</si>
  <si>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</si>
  <si>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</si>
  <si>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</si>
  <si>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</si>
  <si>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</si>
  <si>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</si>
  <si>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</si>
  <si>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</si>
  <si>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</si>
  <si>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</si>
  <si>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</si>
  <si>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</si>
  <si>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</si>
  <si>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</si>
  <si>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</si>
  <si>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</si>
  <si>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</si>
  <si>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</si>
  <si>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</si>
  <si>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</si>
  <si>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</si>
  <si>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</si>
  <si>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</si>
  <si>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</si>
  <si>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</si>
  <si>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</si>
  <si>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</si>
  <si>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</si>
  <si>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</si>
  <si>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</si>
  <si>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</si>
  <si>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</si>
  <si>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</si>
  <si>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</si>
  <si>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</si>
  <si>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</si>
  <si>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</si>
  <si>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</si>
  <si>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</si>
  <si>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</si>
  <si>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</si>
  <si>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</si>
  <si>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</si>
  <si>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</si>
  <si>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</si>
  <si>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</si>
  <si>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</si>
  <si>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</si>
  <si>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</si>
  <si>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</si>
  <si>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</si>
  <si>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</si>
  <si>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</si>
  <si>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</si>
  <si>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</si>
  <si>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</si>
  <si>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</si>
  <si>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</si>
  <si>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</si>
  <si>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</si>
  <si>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</si>
  <si>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</si>
  <si>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</si>
  <si>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</si>
  <si>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</si>
  <si>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</si>
  <si>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</si>
  <si>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</si>
  <si>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</si>
  <si>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</si>
  <si>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</si>
  <si>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</si>
  <si>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</si>
  <si>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</si>
  <si>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</si>
  <si>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</si>
  <si>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</si>
  <si>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</si>
  <si>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</si>
  <si>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</si>
  <si>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</si>
  <si>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</si>
  <si>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</si>
  <si>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</si>
  <si>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</si>
  <si>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</si>
  <si>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</si>
  <si>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</si>
  <si>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</si>
  <si>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</si>
  <si>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</si>
  <si>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</si>
  <si>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</si>
  <si>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</si>
  <si>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</si>
  <si>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</si>
  <si>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</si>
  <si>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</si>
  <si>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</si>
  <si>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</si>
  <si>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</si>
  <si>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</si>
  <si>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</si>
  <si>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</si>
  <si>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</si>
  <si>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</si>
  <si>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</si>
  <si>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</si>
  <si>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</si>
  <si>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</si>
  <si>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</si>
  <si>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</si>
  <si>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</si>
  <si>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</si>
  <si>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</si>
  <si>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</si>
  <si>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</si>
  <si>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</si>
  <si>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</si>
  <si>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</si>
  <si>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</si>
  <si>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</si>
  <si>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</si>
  <si>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</si>
  <si>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</si>
  <si>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</si>
  <si>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</si>
  <si>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</si>
  <si>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</si>
  <si>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</si>
  <si>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</si>
  <si>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</si>
  <si>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</si>
  <si>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</si>
  <si>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</si>
  <si>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</si>
  <si>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</si>
  <si>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</si>
  <si>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</si>
  <si>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</si>
  <si>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</si>
  <si>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</si>
  <si>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</si>
  <si>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</si>
  <si>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</si>
  <si>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</si>
  <si>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</si>
  <si>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</si>
  <si>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</si>
  <si>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</si>
  <si>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</si>
  <si>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</si>
  <si>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</si>
  <si>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</si>
  <si>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</si>
  <si>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</si>
  <si>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</si>
  <si>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</si>
  <si>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</si>
  <si>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</si>
  <si>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</si>
  <si>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</si>
  <si>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</si>
  <si>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</si>
  <si>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</si>
  <si>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</si>
  <si>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</si>
  <si>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</si>
  <si>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</si>
  <si>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</si>
  <si>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</si>
  <si>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</si>
  <si>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</si>
  <si>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</si>
  <si>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</si>
  <si>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</si>
  <si>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</si>
  <si>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</si>
  <si>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</si>
  <si>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</si>
  <si>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</si>
  <si>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</si>
  <si>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</si>
  <si>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</si>
  <si>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</si>
  <si>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</si>
  <si>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</si>
  <si>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</si>
  <si>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</si>
  <si>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</si>
  <si>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</si>
  <si>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</si>
  <si>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</si>
  <si>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</si>
  <si>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</si>
  <si>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</si>
  <si>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</si>
  <si>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</si>
  <si>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</si>
  <si>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</si>
  <si>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</si>
  <si>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</si>
  <si>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</si>
  <si>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</si>
  <si>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</si>
  <si>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</si>
  <si>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</si>
  <si>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</si>
  <si>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</si>
  <si>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</si>
  <si>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</si>
  <si>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</si>
  <si>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</si>
  <si>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</si>
  <si>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</si>
  <si>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</si>
  <si>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</si>
  <si>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</si>
  <si>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</si>
  <si>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</si>
  <si>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</si>
  <si>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</si>
  <si>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</si>
  <si>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</si>
  <si>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</si>
  <si>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</si>
  <si>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</si>
  <si>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</si>
  <si>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</si>
  <si>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</si>
  <si>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</si>
  <si>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</si>
  <si>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</si>
  <si>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</si>
  <si>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</si>
  <si>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</si>
  <si>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</si>
  <si>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</si>
  <si>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</si>
  <si>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</si>
  <si>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</si>
  <si>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</si>
  <si>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</si>
  <si>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</si>
  <si>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</si>
  <si>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</si>
  <si>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</si>
  <si>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</si>
  <si>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</si>
  <si>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</si>
  <si>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</si>
  <si>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</si>
  <si>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</si>
  <si>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</si>
  <si>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</si>
  <si>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</si>
  <si>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</si>
  <si>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</si>
  <si>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</si>
  <si>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</si>
  <si>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</si>
  <si>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</si>
  <si>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</si>
  <si>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</si>
  <si>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</si>
  <si>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</si>
  <si>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</si>
  <si>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</si>
  <si>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</si>
  <si>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</si>
  <si>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</si>
  <si>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</si>
  <si>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</si>
  <si>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</si>
  <si>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</si>
  <si>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</si>
  <si>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</si>
  <si>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</si>
  <si>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</si>
  <si>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</si>
  <si>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</si>
  <si>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</si>
  <si>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</si>
  <si>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</si>
  <si>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</si>
  <si>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</si>
  <si>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</si>
  <si>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</si>
  <si>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</si>
  <si>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</si>
  <si>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</si>
  <si>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</si>
  <si>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</si>
  <si>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</si>
  <si>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</si>
  <si>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</si>
  <si>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</si>
  <si>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</si>
  <si>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</si>
  <si>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</si>
  <si>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</si>
  <si>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</si>
  <si>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</si>
  <si>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</si>
  <si>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</si>
  <si>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</si>
  <si>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</si>
  <si>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</si>
  <si>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</si>
  <si>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</si>
  <si>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</si>
  <si>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</si>
  <si>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</si>
  <si>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</si>
  <si>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</si>
  <si>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</si>
  <si>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</si>
  <si>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</si>
  <si>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</si>
  <si>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</si>
  <si>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</si>
  <si>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</si>
  <si>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</si>
  <si>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</si>
  <si>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</si>
  <si>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</si>
  <si>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</si>
  <si>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</si>
  <si>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</si>
  <si>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</si>
  <si>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</si>
  <si>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</si>
  <si>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</si>
  <si>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</si>
  <si>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</si>
  <si>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</si>
  <si>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</si>
  <si>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</si>
  <si>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</si>
  <si>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</si>
  <si>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</si>
  <si>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</si>
  <si>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</si>
  <si>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</si>
  <si>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</si>
  <si>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</si>
  <si>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</si>
  <si>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</si>
  <si>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</si>
  <si>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</si>
  <si>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</si>
  <si>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</si>
  <si>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</si>
  <si>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</si>
  <si>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</si>
  <si>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</si>
  <si>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</si>
  <si>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</si>
  <si>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</si>
  <si>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</si>
  <si>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</si>
  <si>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</si>
  <si>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</si>
  <si>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</si>
  <si>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</si>
  <si>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</si>
  <si>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</si>
  <si>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</si>
  <si>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</si>
  <si>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</si>
  <si>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</si>
  <si>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</si>
  <si>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</si>
  <si>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</si>
  <si>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</si>
  <si>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</si>
  <si>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</si>
  <si>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</si>
  <si>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</si>
  <si>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</si>
  <si>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</si>
  <si>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</si>
  <si>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</si>
  <si>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</si>
  <si>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</si>
  <si>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</si>
  <si>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</si>
  <si>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</si>
  <si>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</si>
  <si>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</si>
  <si>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</si>
  <si>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</si>
  <si>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</si>
  <si>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</si>
  <si>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</si>
  <si>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</si>
  <si>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</si>
  <si>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</si>
  <si>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</si>
  <si>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</si>
  <si>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</si>
  <si>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</si>
  <si>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</si>
  <si>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</si>
  <si>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</si>
  <si>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</si>
  <si>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</si>
  <si>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</si>
  <si>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</si>
  <si>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</si>
  <si>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</si>
  <si>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</si>
  <si>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</si>
  <si>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</si>
  <si>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</si>
  <si>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</si>
  <si>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</si>
  <si>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</si>
  <si>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</si>
  <si>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</si>
  <si>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</si>
  <si>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</si>
  <si>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</si>
  <si>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</si>
  <si>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</si>
  <si>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</si>
  <si>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</si>
  <si>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</si>
  <si>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</si>
  <si>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</si>
  <si>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</si>
  <si>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</si>
  <si>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</si>
  <si>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</si>
  <si>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</si>
  <si>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</si>
  <si>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</si>
  <si>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</si>
  <si>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</si>
  <si>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</si>
  <si>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</si>
  <si>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</si>
  <si>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</si>
  <si>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</si>
  <si>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</si>
  <si>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</si>
  <si>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</si>
  <si>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</si>
  <si>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</si>
  <si>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</si>
  <si>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</si>
  <si>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</si>
  <si>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</si>
  <si>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</si>
  <si>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</si>
  <si>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</si>
  <si>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</si>
  <si>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</si>
  <si>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</si>
  <si>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</si>
  <si>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</si>
  <si>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</si>
  <si>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</si>
  <si>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</si>
  <si>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</si>
  <si>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</si>
  <si>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</si>
  <si>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</si>
  <si>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</si>
  <si>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</si>
  <si>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</si>
  <si>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</si>
  <si>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</si>
  <si>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</si>
  <si>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</si>
  <si>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</si>
  <si>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</si>
  <si>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</si>
  <si>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</si>
  <si>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</si>
  <si>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</si>
  <si>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</si>
  <si>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</si>
  <si>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</si>
  <si>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</si>
  <si>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</si>
  <si>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</si>
  <si>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</si>
  <si>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</si>
  <si>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</si>
  <si>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</si>
  <si>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</si>
  <si>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</si>
  <si>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</si>
  <si>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</si>
  <si>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</si>
  <si>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</si>
  <si>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</si>
  <si>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</si>
  <si>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</si>
  <si>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</si>
  <si>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</si>
  <si>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</si>
  <si>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</si>
  <si>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</si>
  <si>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</si>
  <si>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</si>
  <si>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</si>
  <si>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</si>
  <si>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</si>
  <si>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</si>
  <si>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</si>
  <si>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</si>
  <si>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</si>
  <si>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</si>
  <si>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</si>
  <si>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</si>
  <si>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</si>
  <si>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</si>
  <si>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</si>
  <si>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</si>
  <si>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</si>
  <si>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</si>
  <si>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</si>
  <si>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</si>
  <si>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</si>
  <si>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</si>
  <si>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</si>
  <si>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</si>
  <si>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</si>
  <si>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</si>
  <si>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</si>
  <si>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</si>
  <si>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</si>
  <si>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</si>
  <si>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</si>
  <si>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</si>
  <si>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</si>
  <si>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</si>
  <si>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</si>
  <si>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</si>
  <si>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</si>
  <si>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</si>
  <si>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</si>
  <si>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</si>
  <si>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</si>
  <si>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</si>
  <si>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</si>
  <si>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</si>
  <si>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</si>
  <si>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</si>
  <si>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</si>
  <si>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</si>
  <si>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</si>
  <si>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</si>
  <si>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</si>
  <si>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</si>
  <si>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</si>
  <si>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</si>
  <si>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</si>
  <si>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</si>
  <si>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</si>
  <si>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</si>
  <si>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</si>
  <si>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</si>
  <si>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</si>
  <si>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</si>
  <si>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</si>
  <si>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</si>
  <si>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</si>
  <si>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</si>
  <si>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</si>
  <si>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</si>
  <si>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</si>
  <si>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</si>
  <si>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</si>
  <si>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</si>
  <si>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</si>
  <si>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</si>
  <si>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</si>
  <si>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</si>
  <si>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</si>
  <si>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</si>
  <si>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</si>
  <si>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</si>
  <si>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</si>
  <si>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</si>
  <si>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</si>
  <si>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</si>
  <si>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</si>
  <si>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</si>
  <si>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</si>
  <si>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</si>
  <si>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</si>
  <si>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</si>
  <si>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</si>
  <si>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</si>
  <si>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</si>
  <si>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</si>
  <si>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</si>
  <si>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</si>
  <si>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</si>
  <si>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</si>
  <si>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</si>
  <si>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</si>
  <si>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</si>
  <si>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</si>
  <si>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</si>
  <si>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</si>
  <si>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</si>
  <si>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</si>
  <si>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</si>
  <si>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</si>
  <si>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</si>
  <si>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</si>
  <si>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</si>
  <si>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</si>
  <si>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</si>
  <si>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</si>
  <si>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</si>
  <si>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</si>
  <si>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</si>
  <si>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</si>
  <si>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</si>
  <si>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</si>
  <si>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</si>
  <si>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</si>
  <si>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</si>
  <si>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</si>
  <si>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</si>
  <si>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</si>
  <si>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</si>
  <si>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</si>
  <si>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</si>
  <si>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</si>
  <si>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</si>
  <si>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</si>
  <si>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</si>
  <si>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</si>
  <si>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</si>
  <si>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</si>
  <si>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</si>
  <si>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</si>
  <si>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</si>
  <si>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</si>
  <si>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</si>
  <si>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</si>
  <si>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</si>
  <si>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</si>
  <si>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</si>
  <si>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</si>
  <si>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</si>
  <si>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</si>
  <si>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</si>
  <si>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</si>
  <si>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</si>
  <si>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</si>
  <si>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</si>
  <si>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</si>
  <si>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</si>
  <si>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</si>
  <si>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</si>
  <si>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</si>
  <si>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</si>
  <si>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</si>
  <si>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</si>
  <si>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</si>
  <si>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</si>
  <si>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</si>
  <si>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</si>
  <si>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</si>
  <si>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</si>
  <si>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</si>
  <si>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</si>
  <si>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</si>
  <si>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</si>
  <si>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</si>
  <si>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</si>
  <si>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</si>
  <si>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</si>
  <si>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</si>
  <si>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</si>
  <si>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</si>
  <si>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</si>
  <si>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</si>
  <si>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</si>
  <si>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</si>
  <si>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</si>
  <si>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</si>
  <si>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</si>
  <si>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</si>
  <si>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</si>
  <si>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</si>
  <si>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</si>
  <si>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</si>
  <si>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</si>
  <si>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</si>
  <si>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</si>
  <si>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</si>
  <si>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</si>
  <si>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</si>
  <si>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</si>
  <si>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</si>
  <si>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</si>
  <si>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</si>
  <si>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</si>
  <si>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</si>
  <si>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</si>
  <si>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</si>
  <si>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</si>
  <si>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</si>
  <si>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</si>
  <si>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</si>
  <si>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</si>
  <si>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</si>
  <si>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</si>
  <si>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</si>
  <si>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</si>
  <si>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</si>
  <si>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</si>
  <si>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</si>
  <si>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</si>
  <si>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</si>
  <si>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</si>
  <si>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</si>
  <si>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</si>
  <si>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</si>
  <si>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</si>
  <si>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</si>
  <si>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</si>
  <si>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</si>
  <si>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</si>
  <si>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</si>
  <si>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</si>
  <si>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</si>
  <si>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</si>
  <si>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</si>
  <si>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</si>
  <si>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</si>
  <si>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</si>
  <si>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</si>
  <si>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</si>
  <si>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</si>
  <si>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</si>
  <si>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</si>
  <si>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</si>
  <si>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</si>
  <si>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</si>
  <si>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</si>
  <si>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</si>
  <si>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</si>
  <si>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</si>
  <si>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</si>
  <si>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</si>
  <si>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</si>
  <si>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</si>
  <si>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</si>
  <si>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</si>
  <si>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</si>
  <si>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</si>
  <si>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</si>
  <si>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</si>
  <si>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</si>
  <si>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</si>
  <si>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</si>
  <si>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</si>
  <si>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</si>
  <si>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</si>
  <si>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</si>
  <si>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</si>
  <si>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</si>
  <si>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</si>
  <si>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</si>
  <si>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</si>
  <si>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</si>
  <si>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</si>
  <si>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</si>
  <si>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</si>
  <si>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</si>
  <si>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</si>
  <si>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</si>
  <si>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</si>
  <si>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</si>
  <si>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</si>
  <si>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</si>
  <si>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</si>
  <si>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</si>
  <si>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</si>
  <si>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</si>
  <si>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</si>
  <si>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</si>
  <si>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</si>
  <si>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</si>
  <si>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</si>
  <si>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</si>
  <si>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</si>
  <si>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</si>
  <si>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</si>
  <si>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</si>
  <si>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</si>
  <si>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</si>
  <si>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</si>
  <si>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</si>
  <si>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</si>
  <si>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</si>
  <si>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</si>
  <si>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</si>
  <si>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</si>
  <si>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</si>
  <si>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</si>
  <si>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</si>
  <si>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</si>
  <si>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</si>
  <si>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</si>
  <si>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</si>
  <si>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</si>
  <si>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</si>
  <si>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</si>
  <si>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</si>
  <si>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</si>
  <si>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</si>
  <si>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</si>
  <si>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</si>
  <si>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</si>
  <si>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</si>
  <si>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</si>
  <si>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</si>
  <si>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</si>
  <si>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</si>
  <si>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</si>
  <si>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</si>
  <si>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</si>
  <si>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</si>
  <si>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</si>
  <si>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</si>
  <si>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</si>
  <si>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</si>
  <si>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</si>
  <si>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</si>
  <si>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</si>
  <si>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</si>
  <si>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</si>
  <si>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</si>
  <si>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</si>
  <si>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</si>
  <si>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</si>
  <si>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</si>
  <si>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</si>
  <si>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</si>
  <si>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</si>
  <si>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</si>
  <si>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</si>
  <si>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</si>
  <si>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</si>
  <si>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</si>
  <si>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</si>
  <si>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</si>
  <si>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</si>
  <si>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</si>
  <si>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</si>
  <si>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</si>
  <si>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</si>
  <si>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</si>
  <si>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</si>
  <si>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</si>
  <si>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</si>
  <si>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</si>
  <si>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</si>
  <si>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</si>
  <si>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</si>
  <si>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</si>
  <si>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</si>
  <si>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</si>
  <si>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</si>
  <si>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</si>
  <si>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</si>
  <si>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</si>
  <si>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</si>
  <si>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</si>
  <si>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</si>
  <si>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</si>
  <si>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</si>
  <si>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</si>
  <si>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</si>
  <si>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</si>
  <si>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</si>
  <si>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</si>
  <si>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</si>
  <si>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</si>
  <si>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</si>
  <si>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</si>
  <si>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</si>
  <si>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</si>
  <si>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</si>
  <si>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</si>
  <si>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</si>
  <si>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</si>
  <si>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</si>
  <si>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</si>
  <si>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</si>
  <si>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</si>
  <si>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</si>
  <si>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</si>
  <si>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</si>
  <si>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</si>
  <si>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</si>
  <si>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</si>
  <si>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</si>
  <si>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</si>
  <si>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</si>
  <si>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</si>
  <si>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</si>
  <si>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</si>
  <si>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</si>
  <si>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</si>
  <si>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</si>
  <si>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</si>
  <si>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</si>
  <si>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</si>
  <si>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</si>
  <si>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</si>
  <si>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</si>
  <si>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</si>
  <si>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</si>
  <si>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</si>
  <si>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</si>
  <si>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</si>
  <si>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</si>
  <si>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</si>
  <si>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</si>
  <si>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</si>
  <si>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</si>
  <si>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</si>
  <si>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</si>
  <si>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</si>
  <si>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</si>
  <si>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</si>
  <si>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</si>
  <si>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</si>
  <si>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</si>
  <si>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</si>
  <si>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</si>
  <si>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</si>
  <si>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</si>
  <si>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</si>
  <si>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</si>
  <si>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</si>
  <si>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</si>
  <si>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</si>
  <si>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</si>
  <si>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</si>
  <si>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</si>
  <si>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</si>
  <si>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</si>
  <si>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</si>
  <si>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</si>
  <si>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</si>
  <si>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</si>
  <si>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</si>
  <si>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</si>
  <si>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</si>
  <si>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</si>
  <si>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</si>
  <si>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</si>
  <si>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</si>
  <si>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</si>
  <si>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</si>
  <si>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</si>
  <si>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</si>
  <si>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</si>
  <si>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</si>
  <si>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</si>
  <si>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</si>
  <si>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</si>
  <si>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</si>
  <si>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</si>
  <si>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</si>
  <si>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</si>
  <si>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</si>
  <si>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</si>
  <si>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</si>
  <si>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</si>
  <si>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</si>
  <si>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</si>
  <si>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</si>
  <si>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</si>
  <si>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</si>
  <si>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</si>
  <si>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</si>
  <si>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</si>
  <si>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</si>
  <si>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</si>
  <si>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</si>
  <si>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</si>
  <si>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</si>
  <si>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</si>
  <si>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</si>
  <si>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</si>
  <si>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</si>
  <si>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</si>
  <si>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</si>
  <si>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</si>
  <si>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</si>
  <si>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</si>
  <si>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</si>
  <si>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</si>
  <si>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</si>
  <si>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</si>
  <si>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</si>
  <si>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</si>
  <si>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</si>
  <si>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</si>
  <si>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</si>
  <si>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</si>
  <si>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</si>
  <si>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</si>
  <si>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</si>
  <si>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</si>
  <si>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</si>
  <si>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</si>
  <si>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</si>
  <si>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</si>
  <si>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</si>
  <si>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</si>
  <si>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</si>
  <si>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</si>
  <si>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</si>
  <si>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</si>
  <si>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</si>
  <si>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</si>
  <si>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</si>
  <si>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</si>
  <si>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</si>
  <si>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</si>
  <si>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</si>
  <si>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</si>
  <si>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</si>
  <si>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</si>
  <si>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</si>
  <si>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</si>
  <si>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</si>
  <si>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</si>
  <si>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</si>
  <si>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</si>
  <si>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</si>
  <si>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</si>
  <si>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</si>
  <si>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</si>
  <si>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</si>
  <si>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</si>
  <si>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</si>
  <si>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</si>
  <si>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</si>
  <si>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</si>
  <si>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</si>
  <si>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</si>
  <si>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</si>
  <si>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</si>
  <si>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</si>
  <si>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</si>
  <si>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</si>
  <si>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</si>
  <si>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</si>
  <si>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</si>
  <si>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</si>
  <si>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</si>
  <si>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</si>
  <si>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</si>
  <si>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</si>
  <si>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</si>
  <si>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</si>
  <si>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</si>
  <si>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</si>
  <si>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</si>
  <si>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</si>
  <si>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</si>
  <si>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</si>
  <si>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</si>
  <si>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</si>
  <si>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</si>
  <si>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</si>
  <si>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</si>
  <si>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</si>
  <si>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</si>
  <si>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</si>
  <si>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</si>
  <si>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</si>
  <si>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</si>
  <si>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</si>
  <si>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</si>
  <si>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</si>
  <si>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</si>
  <si>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</si>
  <si>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</si>
  <si>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</si>
  <si>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</si>
  <si>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</si>
  <si>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</si>
  <si>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</si>
  <si>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</si>
  <si>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</si>
  <si>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</si>
  <si>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</si>
  <si>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</si>
  <si>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</si>
  <si>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</si>
  <si>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</si>
  <si>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</si>
  <si>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</si>
  <si>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</si>
  <si>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</si>
  <si>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</si>
  <si>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</si>
  <si>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</si>
  <si>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</si>
  <si>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</si>
  <si>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</si>
  <si>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</si>
  <si>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</si>
  <si>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</si>
  <si>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</si>
  <si>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</si>
  <si>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</si>
  <si>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</si>
  <si>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</si>
  <si>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</si>
  <si>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</si>
  <si>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</si>
  <si>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</si>
  <si>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</si>
  <si>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</si>
  <si>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</si>
  <si>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</si>
  <si>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</si>
  <si>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</si>
  <si>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</si>
  <si>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</si>
  <si>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</si>
  <si>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</si>
  <si>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</si>
  <si>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</si>
  <si>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</si>
  <si>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</si>
  <si>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</si>
  <si>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</si>
  <si>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</si>
  <si>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</si>
  <si>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</si>
  <si>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</si>
  <si>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</si>
  <si>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</si>
  <si>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</si>
  <si>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</si>
  <si>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</si>
  <si>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</si>
  <si>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</si>
  <si>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</si>
  <si>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</si>
  <si>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</si>
  <si>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</si>
  <si>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</si>
  <si>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</si>
  <si>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</si>
  <si>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</si>
  <si>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</si>
  <si>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</si>
  <si>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</si>
  <si>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</si>
  <si>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</si>
  <si>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</si>
  <si>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</si>
  <si>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</si>
  <si>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</si>
  <si>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</si>
  <si>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</si>
  <si>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</si>
  <si>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</si>
  <si>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</si>
  <si>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</si>
  <si>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</si>
  <si>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</si>
  <si>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</si>
  <si>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</si>
  <si>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</si>
  <si>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</si>
  <si>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</si>
  <si>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</si>
  <si>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</si>
  <si>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</si>
  <si>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</si>
  <si>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</si>
  <si>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</si>
  <si>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</si>
  <si>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</si>
  <si>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</si>
  <si>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</si>
  <si>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</si>
  <si>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</si>
  <si>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</si>
  <si>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</si>
  <si>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</si>
  <si>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</si>
  <si>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</si>
  <si>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</si>
  <si>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</si>
  <si>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</si>
  <si>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</si>
  <si>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</si>
  <si>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</si>
  <si>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</si>
  <si>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</si>
  <si>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</si>
  <si>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</si>
  <si>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</si>
  <si>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</si>
  <si>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</si>
  <si>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</si>
  <si>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</si>
  <si>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</si>
  <si>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</si>
  <si>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</si>
  <si>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</si>
  <si>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</si>
  <si>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</si>
  <si>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</si>
  <si>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</si>
  <si>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</si>
  <si>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</si>
  <si>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</si>
  <si>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</si>
  <si>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</si>
  <si>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</si>
  <si>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</si>
  <si>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</si>
  <si>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</si>
  <si>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</si>
  <si>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</si>
  <si>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</si>
  <si>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</si>
  <si>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</si>
  <si>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</si>
  <si>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</si>
  <si>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</si>
  <si>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</si>
  <si>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</si>
  <si>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</si>
  <si>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</si>
  <si>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</si>
  <si>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</si>
  <si>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</si>
  <si>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</si>
  <si>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</si>
  <si>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</si>
  <si>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</si>
  <si>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</si>
  <si>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</si>
  <si>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</si>
  <si>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</si>
  <si>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</si>
  <si>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</si>
  <si>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</si>
  <si>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</si>
  <si>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</si>
  <si>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</si>
  <si>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</si>
  <si>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</si>
  <si>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</si>
  <si>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</si>
  <si>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</si>
  <si>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</si>
  <si>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</si>
  <si>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</si>
  <si>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</si>
  <si>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</si>
  <si>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</si>
  <si>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</si>
  <si>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</si>
  <si>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</si>
  <si>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</si>
  <si>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</si>
  <si>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</si>
  <si>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</si>
  <si>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</si>
  <si>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</si>
  <si>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</si>
  <si>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</si>
  <si>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</si>
  <si>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</si>
  <si>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</si>
  <si>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</si>
  <si>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</si>
  <si>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</si>
  <si>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</si>
  <si>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</si>
  <si>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</si>
  <si>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</si>
  <si>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</si>
  <si>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</si>
  <si>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</si>
  <si>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</si>
  <si>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</si>
  <si>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</si>
  <si>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</si>
  <si>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</si>
  <si>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</si>
  <si>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</si>
  <si>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</si>
  <si>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</si>
  <si>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</si>
  <si>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</si>
  <si>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</si>
  <si>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</si>
  <si>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</si>
  <si>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</si>
  <si>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</si>
  <si>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</si>
  <si>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</si>
  <si>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</si>
  <si>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</si>
  <si>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</si>
  <si>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</si>
  <si>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</si>
  <si>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</si>
  <si>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</si>
  <si>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</si>
  <si>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</si>
  <si>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</si>
  <si>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</si>
  <si>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</si>
  <si>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</si>
  <si>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</si>
  <si>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</si>
  <si>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</si>
  <si>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</si>
  <si>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</si>
  <si>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</si>
  <si>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</si>
  <si>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</si>
  <si>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</si>
  <si>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</si>
  <si>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</si>
  <si>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</si>
  <si>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</si>
  <si>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</si>
  <si>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</si>
  <si>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</si>
  <si>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</si>
  <si>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</si>
  <si>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</si>
  <si>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</si>
  <si>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</si>
  <si>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</si>
  <si>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</si>
  <si>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</si>
  <si>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</si>
  <si>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</si>
  <si>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</si>
  <si>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</si>
  <si>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</si>
  <si>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</si>
  <si>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</si>
  <si>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</si>
  <si>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</si>
  <si>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</si>
  <si>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</si>
  <si>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</si>
  <si>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</si>
  <si>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</si>
  <si>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</si>
  <si>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</si>
  <si>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</si>
  <si>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</si>
  <si>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</si>
  <si>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</si>
  <si>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</si>
  <si>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</si>
  <si>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</si>
  <si>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</si>
  <si>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</si>
  <si>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</si>
  <si>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</si>
  <si>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</si>
  <si>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</si>
  <si>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</si>
  <si>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</si>
  <si>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</si>
  <si>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</si>
  <si>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</si>
  <si>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</si>
  <si>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</si>
  <si>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</si>
  <si>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</si>
  <si>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</si>
  <si>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</si>
  <si>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</si>
  <si>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</si>
  <si>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</si>
  <si>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</si>
  <si>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</si>
  <si>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</si>
  <si>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</si>
  <si>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</si>
  <si>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</si>
  <si>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</si>
  <si>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</si>
  <si>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</si>
  <si>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</si>
  <si>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</si>
  <si>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</si>
  <si>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</si>
  <si>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</si>
  <si>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</si>
  <si>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</si>
  <si>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</si>
  <si>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</si>
  <si>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</si>
  <si>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</si>
  <si>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</si>
  <si>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</si>
  <si>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</si>
  <si>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</si>
  <si>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</si>
  <si>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</si>
  <si>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</si>
  <si>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</si>
  <si>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</si>
  <si>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</si>
  <si>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</si>
  <si>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</si>
  <si>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</si>
  <si>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</si>
  <si>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</si>
  <si>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</si>
  <si>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</si>
  <si>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</si>
  <si>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</si>
  <si>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</si>
  <si>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</si>
  <si>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</si>
  <si>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</si>
  <si>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</si>
  <si>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</si>
  <si>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</si>
  <si>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</si>
  <si>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</si>
  <si>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</si>
  <si>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</si>
  <si>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</si>
  <si>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</si>
  <si>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</si>
  <si>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</si>
  <si>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</si>
  <si>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</si>
  <si>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</si>
  <si>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</si>
  <si>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</si>
  <si>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</si>
  <si>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</si>
  <si>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</si>
  <si>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</si>
  <si>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</si>
  <si>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</si>
  <si>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</si>
  <si>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</si>
  <si>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</si>
  <si>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</si>
  <si>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</si>
  <si>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</si>
  <si>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</si>
  <si>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</si>
  <si>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</si>
  <si>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</si>
  <si>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</si>
  <si>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</si>
  <si>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</si>
  <si>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</si>
  <si>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</si>
  <si>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</si>
  <si>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</si>
  <si>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</si>
  <si>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</si>
  <si>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</si>
  <si>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</si>
  <si>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</si>
  <si>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</si>
  <si>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</si>
  <si>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</si>
  <si>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</si>
  <si>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</si>
  <si>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</si>
  <si>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</si>
  <si>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</si>
  <si>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</si>
  <si>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</si>
  <si>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</si>
  <si>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</si>
  <si>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</si>
  <si>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</si>
  <si>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</si>
  <si>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</si>
  <si>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</si>
  <si>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</si>
  <si>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</si>
  <si>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</si>
  <si>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</si>
  <si>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</si>
  <si>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</si>
  <si>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</si>
  <si>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</si>
  <si>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</si>
  <si>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</si>
  <si>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</si>
  <si>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</si>
  <si>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</si>
  <si>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</si>
  <si>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</si>
  <si>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</si>
  <si>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</si>
  <si>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</si>
  <si>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</si>
  <si>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</si>
  <si>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</si>
  <si>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</si>
  <si>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</si>
  <si>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</si>
  <si>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</si>
  <si>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</si>
  <si>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</si>
  <si>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</si>
  <si>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</si>
  <si>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</si>
  <si>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</si>
  <si>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</si>
  <si>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</si>
  <si>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</si>
  <si>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</si>
  <si>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</si>
  <si>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</si>
  <si>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</si>
  <si>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</si>
  <si>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</si>
  <si>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</si>
  <si>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</si>
  <si>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</si>
  <si>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</si>
  <si>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</si>
  <si>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</si>
  <si>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</si>
  <si>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</si>
  <si>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</si>
  <si>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</si>
  <si>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</si>
  <si>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</si>
  <si>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</si>
  <si>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</si>
  <si>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</si>
  <si>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</si>
  <si>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</si>
  <si>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</si>
  <si>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</si>
  <si>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</si>
  <si>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</si>
  <si>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</si>
  <si>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</si>
  <si>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</si>
  <si>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</si>
  <si>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</si>
  <si>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</si>
  <si>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</si>
  <si>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</si>
  <si>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</si>
  <si>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</si>
  <si>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</si>
  <si>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</si>
  <si>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</si>
  <si>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</si>
  <si>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</si>
  <si>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</si>
  <si>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</si>
  <si>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</si>
  <si>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</si>
  <si>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</si>
  <si>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</si>
  <si>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</si>
  <si>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</si>
  <si>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</si>
  <si>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</si>
  <si>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</si>
  <si>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</si>
  <si>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</si>
  <si>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</si>
  <si>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</si>
  <si>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</si>
  <si>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</si>
  <si>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</si>
  <si>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</si>
  <si>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</si>
  <si>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</si>
  <si>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</si>
  <si>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</si>
  <si>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</si>
  <si>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</si>
  <si>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</si>
  <si>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</si>
  <si>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</si>
  <si>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</si>
  <si>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</si>
  <si>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</si>
  <si>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</si>
  <si>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</si>
  <si>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</si>
  <si>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</si>
  <si>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</si>
  <si>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</si>
  <si>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</si>
  <si>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</si>
  <si>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</si>
  <si>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</si>
  <si>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</si>
  <si>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</si>
  <si>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</si>
  <si>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</si>
  <si>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</si>
  <si>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</si>
  <si>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</si>
  <si>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</si>
  <si>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</si>
  <si>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</si>
  <si>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</si>
  <si>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</si>
  <si>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</si>
  <si>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</si>
  <si>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</si>
  <si>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</si>
  <si>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</si>
  <si>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</si>
  <si>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</si>
  <si>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</si>
  <si>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</si>
  <si>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</si>
  <si>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</si>
  <si>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</si>
  <si>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</si>
  <si>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</si>
  <si>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</si>
  <si>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</si>
  <si>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</si>
  <si>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</si>
  <si>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</si>
  <si>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</si>
  <si>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</si>
  <si>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</si>
  <si>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</si>
  <si>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</si>
  <si>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</si>
  <si>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</si>
  <si>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</si>
  <si>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</si>
  <si>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</si>
  <si>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</si>
  <si>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</si>
  <si>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</si>
  <si>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</si>
  <si>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</si>
  <si>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</si>
  <si>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</si>
  <si>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</si>
  <si>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</si>
  <si>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</si>
  <si>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</si>
  <si>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</si>
  <si>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</si>
  <si>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</si>
  <si>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</si>
  <si>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</si>
  <si>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</si>
  <si>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</si>
  <si>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</si>
  <si>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</si>
  <si>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</si>
  <si>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</si>
  <si>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</si>
  <si>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</si>
  <si>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</si>
  <si>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</si>
  <si>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</si>
  <si>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</si>
  <si>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</si>
  <si>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</si>
  <si>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</si>
  <si>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</si>
  <si>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</si>
  <si>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</si>
  <si>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</si>
  <si>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</si>
  <si>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</si>
  <si>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</si>
  <si>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</si>
  <si>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</si>
  <si>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</si>
  <si>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</si>
  <si>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</si>
  <si>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</si>
  <si>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</si>
  <si>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</si>
  <si>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</si>
  <si>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</si>
  <si>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</si>
  <si>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</si>
  <si>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</si>
  <si>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</si>
  <si>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</si>
  <si>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</si>
  <si>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</si>
  <si>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</si>
  <si>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</si>
  <si>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</si>
  <si>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</si>
  <si>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</si>
  <si>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</si>
  <si>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</si>
  <si>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</si>
  <si>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</si>
  <si>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</si>
  <si>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</si>
  <si>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</si>
  <si>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</si>
  <si>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</si>
  <si>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</si>
  <si>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</si>
  <si>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</si>
  <si>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</si>
  <si>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</si>
  <si>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</si>
  <si>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</si>
  <si>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</si>
  <si>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</si>
  <si>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</si>
  <si>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</si>
  <si>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</si>
  <si>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</si>
  <si>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</si>
  <si>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</si>
  <si>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</si>
  <si>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</si>
  <si>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</si>
  <si>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</si>
  <si>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</si>
  <si>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</si>
  <si>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</si>
  <si>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</si>
  <si>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</si>
  <si>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</si>
  <si>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</si>
  <si>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</si>
  <si>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</si>
  <si>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</si>
  <si>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</si>
  <si>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</si>
  <si>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</si>
  <si>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</si>
  <si>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</si>
  <si>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</si>
  <si>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</si>
  <si>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</si>
  <si>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</si>
  <si>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</si>
  <si>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</si>
  <si>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</si>
  <si>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</si>
  <si>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</si>
  <si>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</si>
  <si>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</si>
  <si>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</si>
  <si>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</si>
  <si>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</si>
  <si>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</si>
  <si>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</si>
  <si>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</si>
  <si>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</si>
  <si>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</si>
  <si>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</si>
  <si>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</si>
  <si>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</si>
  <si>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</si>
  <si>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</si>
  <si>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</si>
  <si>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</si>
  <si>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</si>
  <si>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</si>
  <si>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</si>
  <si>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</si>
  <si>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</si>
  <si>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</si>
  <si>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</si>
  <si>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</si>
  <si>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</si>
  <si>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</si>
  <si>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</si>
  <si>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</si>
  <si>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</si>
  <si>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</si>
  <si>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</si>
  <si>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</si>
  <si>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</si>
  <si>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</si>
  <si>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</si>
  <si>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</si>
  <si>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</si>
  <si>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</si>
  <si>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</si>
  <si>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</si>
  <si>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</si>
  <si>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</si>
  <si>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</si>
  <si>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</si>
  <si>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</si>
  <si>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</si>
  <si>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</si>
  <si>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</si>
  <si>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</si>
  <si>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</si>
  <si>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</si>
  <si>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</si>
  <si>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</si>
  <si>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</si>
  <si>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</si>
  <si>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</si>
  <si>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</si>
  <si>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</si>
  <si>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</si>
  <si>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</si>
  <si>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</si>
  <si>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</si>
  <si>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</si>
  <si>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</si>
  <si>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</si>
  <si>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</si>
  <si>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</si>
  <si>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</si>
  <si>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</si>
  <si>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</si>
  <si>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</si>
  <si>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</si>
  <si>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</si>
  <si>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</si>
  <si>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</si>
  <si>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</si>
  <si>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</si>
  <si>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</si>
  <si>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</si>
  <si>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</si>
  <si>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</si>
  <si>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</si>
  <si>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</si>
  <si>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</si>
  <si>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</si>
  <si>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</si>
  <si>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</si>
  <si>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</si>
  <si>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</si>
  <si>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</si>
  <si>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</si>
  <si>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</si>
  <si>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</si>
  <si>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</si>
  <si>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</si>
  <si>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</si>
  <si>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</si>
  <si>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</si>
  <si>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</si>
  <si>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</si>
  <si>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</si>
  <si>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</si>
  <si>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</si>
  <si>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</si>
  <si>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</si>
  <si>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</si>
  <si>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</si>
  <si>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</si>
  <si>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</si>
  <si>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</si>
  <si>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</si>
  <si>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</si>
  <si>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</si>
  <si>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</si>
  <si>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</si>
  <si>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</si>
  <si>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</si>
  <si>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</si>
  <si>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</si>
  <si>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</si>
  <si>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</si>
  <si>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</si>
  <si>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</si>
  <si>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</si>
  <si>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</si>
  <si>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</si>
  <si>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</si>
  <si>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</si>
  <si>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</si>
  <si>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</si>
  <si>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</si>
  <si>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</si>
  <si>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</si>
  <si>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</si>
  <si>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</si>
  <si>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</si>
  <si>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</si>
  <si>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</si>
  <si>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</si>
  <si>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</si>
  <si>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</si>
  <si>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</si>
  <si>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</si>
  <si>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</si>
  <si>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</si>
  <si>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</si>
  <si>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</si>
  <si>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</si>
  <si>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</si>
  <si>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</si>
  <si>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</si>
  <si>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</si>
  <si>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</si>
  <si>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</si>
  <si>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</si>
  <si>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</si>
  <si>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</si>
  <si>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</si>
  <si>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</si>
  <si>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</si>
  <si>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</si>
  <si>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</si>
  <si>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</si>
  <si>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</si>
  <si>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</si>
  <si>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</si>
  <si>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</si>
  <si>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</si>
  <si>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</si>
  <si>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</si>
  <si>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</si>
  <si>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</si>
  <si>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</si>
  <si>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</si>
  <si>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</si>
  <si>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</si>
  <si>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</si>
  <si>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</si>
  <si>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</si>
  <si>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</si>
  <si>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</si>
  <si>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</si>
  <si>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</si>
  <si>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</si>
  <si>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</si>
  <si>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</si>
  <si>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</si>
  <si>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</si>
  <si>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</si>
  <si>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</si>
  <si>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</si>
  <si>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</si>
  <si>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</si>
  <si>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</si>
  <si>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</si>
  <si>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</si>
  <si>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</si>
  <si>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</si>
  <si>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</si>
  <si>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</si>
  <si>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</si>
  <si>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</si>
  <si>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</si>
  <si>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</si>
  <si>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</si>
  <si>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</si>
  <si>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</si>
  <si>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</si>
  <si>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</si>
  <si>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</si>
  <si>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</si>
  <si>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</si>
  <si>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</si>
  <si>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</si>
  <si>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</si>
  <si>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</si>
  <si>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</si>
  <si>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</si>
  <si>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</si>
  <si>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</si>
  <si>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</si>
  <si>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</si>
  <si>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</si>
  <si>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</si>
  <si>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</si>
  <si>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</si>
  <si>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</si>
  <si>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</si>
  <si>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</si>
  <si>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</si>
  <si>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</si>
  <si>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</si>
  <si>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</si>
  <si>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</si>
  <si>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</si>
  <si>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</si>
  <si>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</si>
  <si>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</si>
  <si>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</si>
  <si>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</si>
  <si>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</si>
  <si>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</si>
  <si>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</si>
  <si>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</si>
  <si>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</si>
  <si>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</si>
  <si>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</si>
  <si>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</si>
  <si>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</si>
  <si>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</si>
  <si>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</si>
  <si>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</si>
  <si>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</si>
  <si>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</si>
  <si>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</si>
  <si>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</si>
  <si>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</si>
  <si>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</si>
  <si>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</si>
  <si>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</si>
  <si>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</si>
  <si>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</si>
  <si>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</si>
  <si>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</si>
  <si>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</si>
  <si>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</si>
  <si>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</si>
  <si>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</si>
  <si>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</si>
  <si>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</si>
  <si>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</si>
  <si>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</si>
  <si>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</si>
  <si>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</si>
  <si>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</si>
  <si>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</si>
  <si>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</si>
  <si>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</si>
  <si>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</si>
  <si>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</si>
  <si>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</si>
  <si>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</si>
  <si>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</si>
  <si>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</si>
  <si>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</si>
  <si>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</si>
  <si>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</si>
  <si>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</si>
  <si>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</si>
  <si>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</si>
  <si>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</si>
  <si>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</si>
  <si>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</si>
  <si>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</si>
  <si>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</si>
  <si>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</si>
  <si>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</si>
  <si>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</si>
  <si>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</si>
  <si>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</si>
  <si>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</si>
  <si>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</si>
  <si>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</si>
  <si>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</si>
  <si>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</si>
  <si>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</si>
  <si>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</si>
  <si>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</si>
  <si>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</si>
  <si>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</si>
  <si>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</si>
  <si>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</si>
  <si>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</si>
  <si>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</si>
  <si>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</si>
  <si>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</si>
  <si>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</si>
  <si>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</si>
  <si>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</si>
  <si>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</si>
  <si>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</si>
  <si>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</si>
  <si>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</si>
  <si>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</si>
  <si>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</si>
  <si>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</si>
  <si>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</si>
  <si>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</si>
  <si>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</si>
  <si>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</si>
  <si>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</si>
  <si>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</si>
  <si>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</si>
  <si>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</si>
  <si>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</si>
  <si>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</si>
  <si>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</si>
  <si>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</si>
  <si>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</si>
  <si>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</si>
  <si>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</si>
  <si>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</si>
  <si>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</si>
  <si>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</si>
  <si>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</si>
  <si>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</si>
  <si>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</si>
  <si>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</si>
  <si>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</si>
  <si>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</si>
  <si>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</si>
  <si>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</si>
  <si>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</si>
  <si>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</si>
  <si>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</si>
  <si>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</si>
  <si>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</si>
  <si>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</si>
  <si>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</si>
  <si>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</si>
  <si>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</si>
  <si>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</si>
  <si>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</si>
  <si>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</si>
  <si>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</si>
  <si>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</si>
  <si>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</si>
  <si>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</si>
  <si>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</si>
  <si>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</si>
  <si>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</si>
  <si>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</si>
  <si>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</si>
  <si>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</si>
  <si>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</si>
  <si>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</si>
  <si>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</si>
  <si>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</si>
  <si>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</si>
  <si>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</si>
  <si>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</si>
  <si>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</si>
  <si>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</si>
  <si>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</si>
  <si>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</si>
  <si>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</si>
  <si>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</si>
  <si>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</si>
  <si>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</si>
  <si>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</si>
  <si>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</si>
  <si>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</si>
  <si>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</si>
  <si>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</si>
  <si>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</si>
  <si>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</si>
  <si>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</si>
  <si>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</si>
  <si>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</si>
  <si>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</si>
  <si>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</si>
  <si>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</si>
  <si>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</si>
  <si>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</si>
  <si>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</si>
  <si>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</si>
  <si>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</si>
  <si>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</si>
  <si>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</si>
  <si>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</si>
  <si>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</si>
  <si>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</si>
  <si>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</si>
  <si>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</si>
  <si>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</si>
  <si>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</si>
  <si>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</si>
  <si>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</si>
  <si>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</si>
  <si>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</si>
  <si>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</si>
  <si>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</si>
  <si>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</si>
  <si>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</si>
  <si>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</si>
  <si>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</si>
  <si>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</si>
  <si>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</si>
  <si>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</si>
  <si>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</si>
  <si>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</si>
  <si>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</si>
  <si>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</si>
  <si>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</si>
  <si>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</si>
  <si>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</si>
  <si>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</si>
  <si>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</si>
  <si>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</si>
  <si>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</si>
  <si>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</si>
  <si>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</si>
  <si>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</si>
  <si>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</si>
  <si>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</si>
  <si>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</si>
  <si>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</si>
  <si>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</si>
  <si>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</si>
  <si>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</si>
  <si>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</si>
  <si>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</si>
  <si>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</si>
  <si>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</si>
  <si>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</si>
  <si>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</si>
  <si>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</si>
  <si>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</si>
  <si>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</si>
  <si>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</si>
  <si>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</si>
  <si>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</si>
  <si>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</si>
  <si>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</si>
  <si>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</si>
  <si>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</si>
  <si>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</si>
  <si>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</si>
  <si>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</si>
  <si>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</si>
  <si>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</si>
  <si>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</si>
  <si>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</si>
  <si>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</si>
  <si>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</si>
  <si>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</si>
  <si>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</si>
  <si>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</si>
  <si>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</si>
  <si>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</si>
  <si>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</si>
  <si>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</si>
  <si>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</si>
  <si>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</si>
  <si>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</si>
  <si>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</si>
  <si>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</si>
  <si>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</si>
  <si>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</si>
  <si>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</si>
  <si>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</si>
  <si>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</si>
  <si>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</si>
  <si>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</si>
  <si>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</si>
  <si>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</si>
  <si>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</si>
  <si>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</si>
  <si>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</si>
  <si>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</si>
  <si>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</si>
  <si>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</si>
  <si>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</si>
  <si>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</si>
  <si>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</si>
  <si>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</si>
  <si>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</si>
  <si>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</si>
  <si>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</si>
  <si>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</si>
  <si>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</si>
  <si>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</si>
  <si>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</si>
  <si>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</si>
  <si>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</si>
  <si>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</si>
  <si>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</si>
  <si>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</si>
  <si>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</si>
  <si>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</si>
  <si>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</si>
  <si>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</si>
  <si>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</si>
  <si>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</si>
  <si>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</si>
  <si>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</si>
  <si>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</si>
  <si>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</si>
  <si>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</si>
  <si>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</si>
  <si>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</si>
  <si>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</si>
  <si>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</si>
  <si>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</si>
  <si>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</si>
  <si>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</si>
  <si>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</si>
  <si>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</si>
  <si>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</si>
  <si>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</si>
  <si>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</si>
  <si>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</si>
  <si>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</si>
  <si>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</si>
  <si>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</si>
  <si>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</si>
  <si>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</si>
  <si>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</si>
  <si>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</si>
  <si>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</si>
  <si>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</si>
  <si>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</si>
  <si>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</si>
  <si>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</si>
  <si>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</si>
  <si>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</si>
  <si>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</si>
  <si>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</si>
  <si>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</si>
  <si>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</si>
  <si>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</si>
  <si>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</si>
  <si>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</si>
  <si>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</si>
  <si>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</si>
  <si>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</si>
  <si>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</si>
  <si>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</si>
  <si>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</si>
  <si>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</si>
  <si>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</si>
  <si>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</si>
  <si>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</si>
  <si>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</si>
  <si>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</si>
  <si>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</si>
  <si>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</si>
  <si>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</si>
  <si>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</si>
  <si>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</si>
  <si>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</si>
  <si>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</si>
  <si>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</si>
  <si>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</si>
  <si>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</si>
  <si>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</si>
  <si>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</si>
  <si>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</si>
  <si>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</si>
  <si>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</si>
  <si>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</si>
  <si>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</si>
  <si>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</si>
  <si>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</si>
  <si>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</si>
  <si>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</si>
  <si>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</si>
  <si>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</si>
  <si>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</si>
  <si>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</si>
  <si>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</si>
  <si>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</si>
  <si>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</si>
  <si>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</si>
  <si>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</si>
  <si>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</si>
  <si>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</si>
  <si>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</si>
  <si>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</si>
  <si>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</si>
  <si>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</si>
  <si>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</si>
  <si>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</si>
  <si>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</si>
  <si>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</si>
  <si>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</si>
  <si>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</si>
  <si>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</si>
  <si>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</si>
  <si>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</si>
  <si>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</si>
  <si>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</si>
  <si>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</si>
  <si>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</si>
  <si>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</si>
  <si>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</si>
  <si>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</si>
  <si>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</si>
  <si>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</si>
  <si>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</si>
  <si>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</si>
  <si>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</si>
  <si>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</si>
  <si>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</si>
  <si>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</si>
  <si>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</si>
  <si>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</si>
  <si>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</si>
  <si>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</si>
  <si>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</si>
  <si>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</si>
  <si>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</si>
  <si>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</si>
  <si>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</si>
  <si>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</si>
  <si>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</si>
  <si>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</si>
  <si>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</si>
  <si>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</si>
  <si>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</si>
  <si>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</si>
  <si>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</si>
  <si>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</si>
  <si>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</si>
  <si>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</si>
  <si>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</si>
  <si>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</si>
  <si>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</si>
  <si>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</si>
  <si>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</si>
  <si>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</si>
  <si>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</si>
  <si>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</si>
  <si>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</si>
  <si>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</si>
  <si>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</si>
  <si>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</si>
  <si>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</si>
  <si>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</si>
  <si>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</si>
  <si>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</si>
  <si>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</si>
  <si>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</si>
  <si>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</si>
  <si>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</si>
  <si>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</si>
  <si>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</si>
  <si>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</si>
  <si>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</si>
  <si>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</si>
  <si>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</si>
  <si>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</si>
  <si>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</si>
  <si>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</si>
  <si>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</si>
  <si>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</si>
  <si>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</si>
  <si>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</si>
  <si>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</si>
  <si>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</si>
  <si>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</si>
  <si>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</si>
  <si>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</si>
  <si>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</si>
  <si>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</si>
  <si>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</si>
  <si>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</si>
  <si>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</si>
  <si>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</si>
  <si>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</si>
  <si>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</si>
  <si>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</si>
  <si>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</si>
  <si>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</si>
  <si>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</si>
  <si>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</si>
  <si>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</si>
  <si>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</si>
  <si>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</si>
  <si>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</si>
  <si>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</si>
  <si>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</si>
  <si>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</si>
  <si>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</si>
  <si>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</si>
  <si>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</si>
  <si>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</si>
  <si>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</si>
  <si>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</si>
  <si>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</si>
  <si>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</si>
  <si>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</si>
  <si>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</si>
  <si>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</si>
  <si>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</si>
  <si>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</si>
  <si>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</si>
  <si>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</si>
  <si>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</si>
  <si>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</si>
  <si>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</si>
  <si>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</si>
  <si>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</si>
  <si>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</si>
  <si>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</si>
  <si>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</si>
  <si>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</si>
  <si>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</si>
  <si>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</si>
  <si>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</si>
  <si>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</si>
  <si>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</si>
  <si>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</si>
  <si>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</si>
  <si>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</si>
  <si>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</si>
  <si>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</si>
  <si>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</si>
  <si>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</si>
  <si>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</si>
  <si>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</si>
  <si>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</si>
  <si>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</si>
  <si>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</si>
  <si>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</si>
  <si>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</si>
  <si>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</si>
  <si>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</si>
  <si>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</si>
  <si>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</si>
  <si>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</si>
  <si>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</si>
  <si>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</si>
  <si>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</si>
  <si>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</si>
  <si>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</si>
  <si>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</si>
  <si>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</si>
  <si>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</si>
  <si>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</si>
  <si>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</si>
  <si>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</si>
  <si>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</si>
  <si>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</si>
  <si>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</si>
  <si>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</si>
  <si>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</si>
  <si>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</si>
  <si>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</si>
  <si>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</si>
  <si>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</si>
  <si>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</si>
  <si>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</si>
  <si>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</si>
  <si>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</si>
  <si>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</si>
  <si>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</si>
  <si>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</si>
  <si>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</si>
  <si>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</si>
  <si>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</si>
  <si>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</si>
  <si>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</si>
  <si>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</si>
  <si>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</si>
  <si>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</si>
  <si>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</si>
  <si>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</si>
  <si>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</si>
  <si>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</si>
  <si>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</si>
  <si>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</si>
  <si>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</si>
  <si>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</si>
  <si>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</si>
  <si>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</si>
  <si>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</si>
  <si>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</si>
  <si>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</si>
  <si>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</si>
  <si>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</si>
  <si>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</si>
  <si>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</si>
  <si>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</si>
  <si>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</si>
  <si>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</si>
  <si>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</si>
  <si>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</si>
  <si>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</si>
  <si>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</si>
  <si>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</si>
  <si>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</si>
  <si>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</si>
  <si>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</si>
  <si>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</si>
  <si>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</si>
  <si>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</si>
  <si>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</si>
  <si>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</si>
  <si>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</si>
  <si>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</si>
  <si>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</si>
  <si>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</si>
  <si>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</si>
  <si>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</si>
  <si>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</si>
  <si>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</si>
  <si>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</si>
  <si>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</si>
  <si>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</si>
  <si>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</si>
  <si>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</si>
  <si>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</si>
  <si>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</si>
  <si>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</si>
  <si>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</si>
  <si>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</si>
  <si>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</si>
  <si>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</si>
  <si>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</si>
  <si>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</si>
  <si>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</si>
  <si>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</si>
  <si>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</si>
  <si>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</si>
  <si>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</si>
  <si>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</si>
  <si>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</si>
  <si>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</si>
  <si>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</si>
  <si>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</si>
  <si>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</si>
  <si>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</si>
  <si>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</si>
  <si>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</si>
  <si>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</si>
  <si>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</si>
  <si>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</si>
  <si>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</si>
  <si>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</si>
  <si>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</si>
  <si>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</si>
  <si>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</si>
  <si>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</si>
  <si>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</si>
  <si>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</si>
  <si>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</si>
  <si>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</si>
  <si>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</si>
  <si>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</si>
  <si>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</si>
  <si>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</si>
  <si>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</si>
  <si>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</si>
  <si>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</si>
  <si>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</si>
  <si>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</si>
  <si>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</si>
  <si>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</si>
  <si>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</si>
  <si>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</si>
  <si>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</si>
  <si>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</si>
  <si>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</si>
  <si>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</si>
  <si>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</si>
  <si>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</si>
  <si>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</si>
  <si>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</si>
  <si>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</si>
  <si>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</si>
  <si>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</si>
  <si>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</si>
  <si>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</si>
  <si>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</si>
  <si>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</si>
  <si>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</si>
  <si>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</si>
  <si>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</si>
  <si>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</si>
  <si>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</si>
  <si>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</si>
  <si>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</si>
  <si>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</si>
  <si>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</si>
  <si>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</si>
  <si>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</si>
  <si>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</si>
  <si>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</si>
  <si>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</si>
  <si>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</si>
  <si>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</si>
  <si>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</si>
  <si>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</si>
  <si>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</si>
  <si>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</si>
  <si>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</si>
  <si>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</si>
  <si>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</si>
  <si>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</si>
  <si>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</si>
  <si>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</si>
  <si>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</si>
  <si>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</si>
  <si>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</si>
  <si>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</si>
  <si>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</si>
  <si>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</si>
  <si>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</si>
  <si>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</si>
  <si>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</si>
  <si>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</si>
  <si>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</si>
  <si>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</si>
  <si>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</si>
  <si>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</si>
  <si>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</si>
  <si>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</si>
  <si>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</si>
  <si>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</si>
  <si>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</si>
  <si>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</si>
  <si>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</si>
  <si>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</si>
  <si>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</si>
  <si>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</si>
  <si>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</si>
  <si>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</si>
  <si>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</si>
  <si>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</si>
  <si>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</si>
  <si>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</si>
  <si>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</si>
  <si>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</si>
  <si>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</si>
  <si>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</si>
  <si>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</si>
  <si>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</si>
  <si>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</si>
  <si>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</si>
  <si>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</si>
  <si>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</si>
  <si>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</si>
  <si>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</si>
  <si>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</si>
  <si>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</si>
  <si>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</si>
  <si>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</si>
  <si>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</si>
  <si>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</si>
  <si>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</si>
  <si>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</si>
  <si>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</si>
  <si>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</si>
  <si>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</si>
  <si>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</si>
  <si>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</si>
  <si>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</si>
  <si>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</si>
  <si>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</si>
  <si>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</si>
  <si>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</si>
  <si>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</si>
  <si>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</si>
  <si>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</si>
  <si>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</si>
  <si>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</si>
  <si>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</si>
  <si>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</si>
  <si>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</si>
  <si>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</si>
  <si>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</si>
  <si>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</si>
  <si>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</si>
  <si>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</si>
  <si>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</si>
  <si>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</si>
  <si>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</si>
  <si>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</si>
  <si>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</si>
  <si>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</si>
  <si>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</si>
  <si>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</si>
  <si>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</si>
  <si>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</si>
  <si>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</si>
  <si>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</si>
  <si>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</si>
  <si>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</si>
  <si>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</si>
  <si>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</si>
  <si>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</si>
  <si>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</si>
  <si>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</si>
  <si>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</si>
  <si>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</si>
  <si>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</si>
  <si>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</si>
  <si>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</si>
  <si>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</si>
  <si>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</si>
  <si>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</si>
  <si>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</si>
  <si>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</si>
  <si>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</si>
  <si>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</si>
  <si>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</si>
  <si>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</si>
  <si>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</si>
  <si>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</si>
  <si>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</si>
  <si>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</si>
  <si>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</si>
  <si>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</si>
  <si>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</si>
  <si>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</si>
  <si>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</si>
  <si>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</si>
  <si>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</si>
  <si>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</si>
  <si>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</si>
  <si>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</si>
  <si>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</si>
  <si>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</si>
  <si>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</si>
  <si>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</si>
  <si>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</si>
  <si>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</si>
  <si>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</si>
  <si>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</si>
  <si>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</si>
  <si>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</si>
  <si>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</si>
  <si>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</si>
  <si>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</si>
  <si>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</si>
  <si>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</si>
  <si>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</si>
  <si>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</si>
  <si>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</si>
  <si>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</si>
  <si>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</si>
  <si>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</si>
  <si>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</si>
  <si>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</si>
  <si>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</si>
  <si>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</si>
  <si>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</si>
  <si>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</si>
  <si>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</si>
  <si>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</si>
  <si>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</si>
  <si>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</si>
  <si>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</si>
  <si>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</si>
  <si>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</si>
  <si>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</si>
  <si>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</si>
  <si>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</si>
  <si>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</si>
  <si>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</si>
  <si>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</si>
  <si>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</si>
  <si>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</si>
  <si>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</si>
  <si>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</si>
  <si>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</si>
  <si>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</si>
  <si>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</si>
  <si>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</si>
  <si>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</si>
  <si>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</si>
  <si>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</si>
  <si>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</si>
  <si>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</si>
  <si>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</si>
  <si>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</si>
  <si>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</si>
  <si>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</si>
  <si>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</si>
  <si>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</si>
  <si>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</si>
  <si>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</si>
  <si>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</si>
  <si>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</si>
  <si>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</si>
  <si>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</si>
  <si>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</si>
  <si>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</si>
  <si>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</si>
  <si>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</si>
  <si>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</si>
  <si>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</si>
  <si>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</si>
  <si>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</si>
  <si>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</si>
  <si>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</si>
  <si>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</si>
  <si>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</si>
  <si>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</si>
  <si>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</si>
  <si>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</si>
  <si>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</si>
  <si>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</si>
  <si>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</si>
  <si>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</si>
  <si>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</si>
  <si>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</si>
  <si>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</si>
  <si>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</si>
  <si>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</si>
  <si>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</si>
  <si>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</si>
  <si>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</si>
  <si>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</si>
  <si>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</si>
  <si>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</si>
  <si>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</si>
  <si>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</si>
  <si>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</si>
  <si>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</si>
  <si>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</si>
  <si>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</si>
  <si>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</si>
  <si>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</si>
  <si>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</si>
  <si>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</si>
  <si>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</si>
  <si>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</si>
  <si>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</si>
  <si>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</si>
  <si>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</si>
  <si>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</si>
  <si>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</si>
  <si>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</si>
  <si>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</si>
  <si>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</si>
  <si>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</si>
  <si>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</si>
  <si>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</si>
  <si>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</si>
  <si>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</si>
  <si>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</si>
  <si>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</si>
  <si>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</si>
  <si>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</si>
  <si>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</si>
  <si>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</si>
  <si>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</si>
  <si>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</si>
  <si>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</si>
  <si>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</si>
  <si>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</si>
  <si>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</si>
  <si>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</si>
  <si>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</si>
  <si>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</si>
  <si>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</si>
  <si>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</si>
  <si>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</si>
  <si>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</si>
  <si>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</si>
  <si>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</si>
  <si>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</si>
  <si>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</si>
  <si>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</si>
  <si>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</si>
  <si>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</si>
  <si>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</si>
  <si>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</si>
  <si>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</si>
  <si>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</si>
  <si>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</si>
  <si>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</si>
  <si>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</si>
  <si>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</si>
  <si>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</si>
  <si>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</si>
  <si>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</si>
  <si>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</si>
  <si>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</si>
  <si>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</si>
  <si>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</si>
  <si>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</si>
  <si>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</si>
  <si>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</si>
  <si>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</si>
  <si>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</si>
  <si>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</si>
  <si>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</si>
  <si>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</si>
  <si>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</si>
  <si>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</si>
  <si>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</si>
  <si>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</si>
  <si>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</si>
  <si>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</si>
  <si>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</si>
  <si>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</si>
  <si>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</si>
  <si>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</si>
  <si>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</si>
  <si>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</si>
  <si>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</si>
  <si>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</si>
  <si>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</si>
  <si>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</si>
  <si>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</si>
  <si>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</si>
  <si>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</si>
  <si>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</si>
  <si>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</si>
  <si>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</si>
  <si>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</si>
  <si>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</si>
  <si>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</si>
  <si>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</si>
  <si>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</si>
  <si>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</si>
  <si>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</si>
  <si>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</si>
  <si>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</si>
  <si>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</si>
  <si>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</si>
  <si>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</si>
  <si>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</si>
  <si>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</si>
  <si>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</si>
  <si>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</si>
  <si>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</si>
  <si>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</si>
  <si>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</si>
  <si>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</si>
  <si>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</si>
  <si>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</si>
  <si>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</si>
  <si>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</si>
  <si>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</si>
  <si>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</si>
  <si>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</si>
  <si>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</si>
  <si>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</si>
  <si>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</si>
  <si>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</si>
  <si>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</si>
  <si>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</si>
  <si>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</si>
  <si>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</si>
  <si>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</si>
  <si>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</si>
  <si>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</si>
  <si>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</si>
  <si>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</si>
  <si>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</si>
  <si>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</si>
  <si>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</si>
  <si>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</si>
  <si>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</si>
  <si>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</si>
  <si>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</si>
  <si>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</si>
  <si>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</si>
  <si>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</si>
  <si>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</si>
  <si>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</si>
  <si>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</si>
  <si>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</si>
  <si>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</si>
  <si>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</si>
  <si>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</si>
  <si>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</si>
  <si>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</si>
  <si>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</si>
  <si>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</si>
  <si>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</si>
  <si>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</si>
  <si>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</si>
  <si>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</si>
  <si>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</si>
  <si>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</si>
  <si>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</si>
  <si>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</si>
  <si>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</si>
  <si>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</si>
  <si>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</si>
  <si>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</si>
  <si>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</si>
  <si>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</si>
  <si>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</si>
  <si>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</si>
  <si>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</si>
  <si>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</si>
  <si>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</si>
  <si>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</si>
  <si>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</si>
  <si>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</si>
  <si>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</si>
  <si>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</si>
  <si>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</si>
  <si>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</si>
  <si>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</si>
  <si>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</si>
  <si>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</si>
  <si>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</si>
  <si>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</si>
  <si>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</si>
  <si>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</si>
  <si>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</si>
  <si>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</si>
  <si>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</si>
  <si>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</si>
  <si>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</si>
  <si>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</si>
  <si>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</si>
  <si>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</si>
  <si>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</si>
  <si>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</si>
  <si>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</si>
  <si>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</si>
  <si>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</si>
  <si>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</si>
  <si>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</si>
  <si>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</si>
  <si>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</si>
  <si>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</si>
  <si>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</si>
  <si>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</si>
  <si>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</si>
  <si>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</si>
  <si>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</si>
  <si>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</si>
  <si>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</si>
  <si>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</si>
  <si>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</si>
  <si>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</si>
  <si>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</si>
  <si>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</si>
  <si>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</si>
  <si>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</si>
  <si>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</si>
  <si>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</si>
  <si>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</si>
  <si>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</si>
  <si>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</si>
  <si>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</si>
  <si>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</si>
  <si>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</si>
  <si>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</si>
  <si>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</si>
  <si>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</si>
  <si>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</si>
  <si>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</si>
  <si>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</si>
  <si>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</si>
  <si>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</si>
  <si>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</si>
  <si>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</si>
  <si>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</si>
  <si>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</si>
  <si>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</si>
  <si>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</si>
  <si>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</si>
  <si>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</si>
  <si>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</si>
  <si>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</si>
  <si>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</si>
  <si>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</si>
  <si>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</si>
  <si>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</si>
  <si>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</si>
  <si>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</si>
  <si>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</si>
  <si>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</si>
  <si>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</si>
  <si>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</si>
  <si>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</si>
  <si>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</si>
  <si>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</si>
  <si>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</si>
  <si>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</si>
  <si>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</si>
  <si>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</si>
  <si>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</si>
  <si>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</si>
  <si>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</si>
  <si>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</si>
  <si>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</si>
  <si>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</si>
  <si>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</si>
  <si>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</si>
  <si>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</si>
  <si>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</si>
  <si>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</si>
  <si>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</si>
  <si>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</si>
  <si>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</si>
  <si>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</si>
  <si>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</si>
  <si>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</si>
  <si>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</si>
  <si>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</si>
  <si>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</si>
  <si>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</si>
  <si>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</si>
  <si>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</si>
  <si>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</si>
  <si>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</si>
  <si>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</si>
  <si>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</si>
  <si>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</si>
  <si>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</si>
  <si>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</si>
  <si>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</si>
  <si>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</si>
  <si>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</si>
  <si>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</si>
  <si>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</si>
  <si>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</si>
  <si>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</si>
  <si>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</si>
  <si>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</si>
  <si>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</si>
  <si>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</si>
  <si>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</si>
  <si>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</si>
  <si>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</si>
  <si>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</si>
  <si>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</si>
  <si>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</si>
  <si>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</si>
  <si>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</si>
  <si>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</si>
  <si>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</si>
  <si>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</si>
  <si>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</si>
  <si>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</si>
  <si>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</si>
  <si>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</si>
  <si>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</si>
  <si>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</si>
  <si>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</si>
  <si>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</si>
  <si>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</si>
  <si>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</si>
  <si>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</si>
  <si>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</si>
  <si>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</si>
  <si>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</si>
  <si>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</si>
  <si>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</si>
  <si>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</si>
  <si>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</si>
  <si>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</si>
  <si>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</si>
  <si>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</si>
  <si>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</si>
  <si>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</si>
  <si>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</si>
  <si>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</si>
  <si>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</si>
  <si>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</si>
  <si>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</si>
  <si>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</si>
  <si>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</si>
  <si>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</si>
  <si>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</si>
  <si>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</si>
  <si>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</si>
  <si>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</si>
  <si>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</si>
  <si>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</si>
  <si>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</si>
  <si>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</si>
  <si>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</si>
  <si>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</si>
  <si>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</si>
  <si>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</si>
  <si>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</si>
  <si>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</si>
  <si>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</si>
  <si>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</si>
  <si>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</si>
  <si>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</si>
  <si>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</si>
  <si>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</si>
  <si>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</si>
  <si>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</si>
  <si>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</si>
  <si>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</si>
  <si>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</si>
  <si>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</si>
  <si>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</si>
  <si>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</si>
  <si>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</si>
  <si>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</si>
  <si>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</si>
  <si>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</si>
  <si>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</si>
  <si>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</si>
  <si>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</si>
  <si>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</si>
  <si>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</si>
  <si>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</si>
  <si>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</si>
  <si>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</si>
  <si>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</si>
  <si>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</si>
  <si>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</si>
  <si>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</si>
  <si>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</si>
  <si>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</si>
  <si>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</si>
  <si>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</si>
  <si>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</si>
  <si>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</si>
  <si>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</si>
  <si>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</si>
  <si>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</si>
  <si>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</si>
  <si>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</si>
  <si>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</si>
  <si>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</si>
  <si>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</si>
  <si>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</si>
  <si>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</si>
  <si>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</si>
  <si>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</si>
  <si>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</si>
  <si>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</si>
  <si>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</si>
  <si>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</si>
  <si>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</si>
  <si>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</si>
  <si>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</si>
  <si>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</si>
  <si>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</si>
  <si>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</si>
  <si>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</si>
  <si>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</si>
  <si>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</si>
  <si>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</si>
  <si>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</si>
  <si>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</si>
  <si>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</si>
  <si>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</si>
  <si>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</si>
  <si>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</si>
  <si>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</si>
  <si>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</si>
  <si>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</si>
  <si>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</si>
  <si>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</si>
  <si>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</si>
  <si>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</si>
  <si>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</si>
  <si>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</si>
  <si>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</si>
  <si>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</si>
  <si>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</si>
  <si>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</si>
  <si>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</si>
  <si>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</si>
  <si>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</si>
  <si>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</si>
  <si>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</si>
  <si>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</si>
  <si>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</si>
  <si>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</si>
  <si>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</si>
  <si>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</si>
  <si>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</si>
  <si>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</si>
  <si>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</si>
  <si>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</si>
  <si>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</si>
  <si>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</si>
  <si>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</si>
  <si>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</si>
  <si>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</si>
  <si>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</si>
  <si>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</si>
  <si>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</si>
  <si>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</si>
  <si>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</si>
  <si>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</si>
  <si>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</si>
  <si>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</si>
  <si>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</si>
  <si>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</si>
  <si>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</si>
  <si>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</si>
  <si>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</si>
  <si>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</si>
  <si>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</si>
  <si>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</si>
  <si>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</si>
  <si>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</si>
  <si>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</si>
  <si>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</si>
  <si>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</si>
  <si>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</si>
  <si>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</si>
  <si>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</si>
  <si>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</si>
  <si>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</si>
  <si>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</si>
  <si>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</si>
  <si>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</si>
  <si>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</si>
  <si>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</si>
  <si>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</si>
  <si>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</si>
  <si>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</si>
  <si>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</si>
  <si>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</si>
  <si>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</si>
  <si>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</si>
  <si>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</si>
  <si>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</si>
  <si>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</si>
  <si>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</si>
  <si>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</si>
  <si>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</si>
  <si>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</si>
  <si>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</si>
  <si>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</si>
  <si>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</si>
  <si>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</si>
  <si>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</si>
  <si>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</si>
  <si>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</si>
  <si>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</si>
  <si>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</si>
  <si>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</si>
  <si>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</si>
  <si>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</si>
  <si>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</si>
  <si>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</si>
  <si>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</si>
  <si>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</si>
  <si>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</si>
  <si>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</si>
  <si>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</si>
  <si>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</si>
  <si>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</si>
  <si>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</si>
  <si>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</si>
  <si>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</si>
  <si>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</si>
  <si>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</si>
  <si>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</si>
  <si>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</si>
  <si>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</si>
  <si>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</si>
  <si>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</si>
  <si>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</si>
  <si>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</si>
  <si>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</si>
  <si>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</si>
  <si>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</si>
  <si>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</si>
  <si>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</si>
  <si>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</si>
  <si>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</si>
  <si>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</si>
  <si>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</si>
  <si>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</si>
  <si>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</si>
  <si>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</si>
  <si>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</si>
  <si>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</si>
  <si>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</si>
  <si>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</si>
  <si>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</si>
  <si>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</si>
  <si>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</si>
  <si>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</si>
  <si>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</si>
  <si>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</si>
  <si>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</si>
  <si>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</si>
  <si>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</si>
  <si>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</si>
  <si>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</si>
  <si>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</si>
  <si>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</si>
  <si>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</si>
  <si>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</si>
  <si>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</si>
  <si>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</si>
  <si>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</si>
  <si>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</si>
  <si>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</si>
  <si>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</si>
  <si>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</si>
  <si>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</si>
  <si>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</si>
  <si>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</si>
  <si>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</si>
  <si>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</si>
  <si>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</si>
  <si>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</si>
  <si>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</si>
  <si>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</si>
  <si>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</si>
  <si>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</si>
  <si>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</si>
  <si>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</si>
  <si>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</si>
  <si>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</si>
  <si>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</si>
  <si>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</si>
  <si>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</si>
  <si>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</si>
  <si>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</si>
  <si>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</si>
  <si>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</si>
  <si>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</si>
  <si>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</si>
  <si>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</si>
  <si>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</si>
  <si>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</si>
  <si>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</si>
  <si>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</si>
  <si>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</si>
  <si>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</si>
  <si>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</si>
  <si>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</si>
  <si>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</si>
  <si>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</si>
  <si>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</si>
  <si>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</si>
  <si>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</si>
  <si>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</si>
  <si>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</si>
  <si>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</si>
  <si>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</si>
  <si>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</si>
  <si>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</si>
  <si>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</si>
  <si>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</si>
  <si>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</si>
  <si>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</si>
  <si>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</si>
  <si>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</si>
  <si>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</si>
  <si>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</si>
  <si>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</si>
  <si>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</si>
  <si>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</si>
  <si>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</si>
  <si>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</si>
  <si>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</si>
  <si>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</si>
  <si>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</si>
  <si>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</si>
  <si>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</si>
  <si>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</si>
  <si>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</si>
  <si>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</si>
  <si>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</si>
  <si>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</si>
  <si>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</si>
  <si>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</si>
  <si>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</si>
  <si>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</si>
  <si>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</si>
  <si>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</si>
  <si>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</si>
  <si>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</si>
  <si>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</si>
  <si>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</si>
  <si>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</si>
  <si>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</si>
  <si>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</si>
  <si>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</si>
  <si>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</si>
  <si>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</si>
  <si>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</si>
  <si>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</si>
  <si>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</si>
  <si>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</si>
  <si>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</si>
  <si>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</si>
  <si>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</si>
  <si>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</si>
  <si>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</si>
  <si>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</si>
  <si>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</si>
  <si>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</si>
  <si>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</si>
  <si>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</si>
  <si>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</si>
  <si>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</si>
  <si>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</si>
  <si>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</si>
  <si>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</si>
  <si>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</si>
  <si>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</si>
  <si>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</si>
  <si>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</si>
  <si>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</si>
  <si>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</si>
  <si>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</si>
  <si>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</si>
  <si>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</si>
  <si>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</si>
  <si>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</si>
  <si>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</si>
  <si>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</si>
  <si>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</si>
  <si>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</si>
  <si>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</si>
  <si>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</si>
  <si>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</si>
  <si>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</si>
  <si>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</si>
  <si>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</si>
  <si>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</si>
  <si>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</si>
  <si>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</si>
  <si>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</si>
  <si>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</si>
  <si>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</si>
  <si>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</si>
  <si>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</si>
  <si>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</si>
  <si>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</si>
  <si>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</si>
  <si>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</si>
  <si>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</si>
  <si>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</si>
  <si>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</si>
  <si>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</si>
  <si>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</si>
  <si>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</si>
  <si>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</si>
  <si>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</si>
  <si>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</si>
  <si>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</si>
  <si>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</si>
  <si>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</si>
  <si>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</si>
  <si>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</si>
  <si>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</si>
  <si>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</si>
  <si>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</si>
  <si>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</si>
  <si>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</si>
  <si>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</si>
  <si>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</si>
  <si>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</si>
  <si>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</si>
  <si>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</si>
  <si>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</si>
  <si>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</si>
  <si>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</si>
  <si>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</si>
  <si>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</si>
  <si>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</si>
  <si>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</si>
  <si>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</si>
  <si>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</si>
  <si>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</si>
  <si>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</si>
  <si>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</si>
  <si>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</si>
  <si>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</si>
  <si>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</si>
  <si>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</si>
  <si>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</si>
  <si>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</si>
  <si>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</si>
  <si>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</si>
  <si>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</si>
  <si>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</si>
  <si>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</si>
  <si>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</si>
  <si>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</si>
  <si>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</si>
  <si>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</si>
  <si>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</si>
  <si>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</si>
  <si>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</si>
  <si>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</si>
  <si>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</si>
  <si>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</si>
  <si>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</si>
  <si>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</si>
  <si>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</si>
  <si>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</si>
  <si>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</si>
  <si>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</si>
  <si>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</si>
  <si>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</si>
  <si>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</si>
  <si>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</si>
  <si>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</si>
  <si>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</si>
  <si>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</si>
  <si>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</si>
  <si>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</si>
  <si>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</si>
  <si>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</si>
  <si>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</si>
  <si>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</si>
  <si>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</si>
  <si>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</si>
  <si>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</si>
  <si>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</si>
  <si>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</si>
  <si>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</si>
  <si>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</si>
  <si>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</si>
  <si>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</si>
  <si>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</si>
  <si>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</si>
  <si>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</si>
  <si>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</si>
  <si>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</si>
  <si>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</si>
  <si>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</si>
  <si>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</si>
  <si>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</si>
  <si>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</si>
  <si>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</si>
  <si>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</si>
  <si>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</si>
  <si>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</si>
  <si>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</si>
  <si>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</si>
  <si>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</si>
  <si>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</si>
  <si>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</si>
  <si>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</si>
  <si>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</si>
  <si>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</si>
  <si>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</si>
  <si>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</si>
  <si>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</si>
  <si>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</si>
  <si>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</si>
  <si>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</si>
  <si>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</si>
  <si>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</si>
  <si>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</si>
  <si>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</si>
  <si>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</si>
  <si>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</si>
  <si>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</si>
  <si>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</si>
  <si>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</si>
  <si>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</si>
  <si>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</si>
  <si>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</si>
  <si>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</si>
  <si>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</si>
  <si>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</si>
  <si>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</si>
  <si>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</si>
  <si>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</si>
  <si>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</si>
  <si>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</si>
  <si>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</si>
  <si>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</si>
  <si>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</si>
  <si>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</si>
  <si>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</si>
  <si>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</si>
  <si>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</si>
  <si>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</si>
  <si>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</si>
  <si>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</si>
  <si>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</si>
  <si>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</si>
  <si>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</si>
  <si>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</si>
  <si>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</si>
  <si>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</si>
  <si>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</si>
  <si>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</si>
  <si>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</si>
  <si>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</si>
  <si>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</si>
  <si>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</si>
  <si>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</si>
  <si>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</si>
  <si>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</si>
  <si>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</si>
  <si>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</si>
  <si>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</si>
  <si>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</si>
  <si>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</si>
  <si>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</si>
  <si>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</si>
  <si>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</si>
  <si>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</si>
  <si>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</si>
  <si>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</si>
  <si>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</si>
  <si>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</si>
  <si>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</si>
  <si>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</si>
  <si>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</si>
  <si>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</si>
  <si>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</si>
  <si>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</si>
  <si>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</si>
  <si>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</si>
  <si>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</si>
  <si>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</si>
  <si>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</si>
  <si>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</si>
  <si>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</si>
  <si>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</si>
  <si>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</si>
  <si>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</si>
  <si>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</si>
  <si>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</si>
  <si>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</si>
  <si>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</si>
  <si>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</si>
  <si>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</si>
  <si>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</si>
  <si>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</si>
  <si>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</si>
  <si>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</si>
  <si>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</si>
  <si>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</si>
  <si>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</si>
  <si>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</si>
  <si>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</si>
  <si>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</si>
  <si>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</si>
  <si>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</si>
  <si>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</si>
  <si>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</si>
  <si>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</si>
  <si>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</si>
  <si>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</si>
  <si>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</si>
  <si>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</si>
  <si>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</si>
  <si>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</si>
  <si>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</si>
  <si>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</si>
  <si>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</si>
  <si>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</si>
  <si>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</si>
  <si>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</si>
  <si>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</si>
  <si>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</si>
  <si>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</si>
  <si>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</si>
  <si>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</si>
  <si>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</si>
  <si>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</si>
  <si>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</si>
  <si>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</si>
  <si>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</si>
  <si>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</si>
  <si>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</si>
  <si>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</si>
  <si>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</si>
  <si>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</si>
  <si>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</si>
  <si>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</si>
  <si>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</si>
  <si>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</si>
  <si>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</si>
  <si>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</si>
  <si>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</si>
  <si>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</si>
  <si>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</si>
  <si>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</si>
  <si>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</si>
  <si>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</si>
  <si>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</si>
  <si>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</si>
  <si>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</si>
  <si>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</si>
  <si>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</si>
  <si>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</si>
  <si>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</si>
  <si>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</si>
  <si>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</si>
  <si>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</si>
  <si>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</si>
  <si>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</si>
  <si>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</si>
  <si>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</si>
  <si>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</si>
  <si>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</si>
  <si>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</si>
  <si>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</si>
  <si>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</si>
  <si>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</si>
  <si>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</si>
  <si>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</si>
  <si>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</si>
  <si>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</si>
  <si>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</si>
  <si>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</si>
  <si>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</si>
  <si>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</si>
  <si>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</si>
  <si>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</si>
  <si>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</si>
  <si>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</si>
  <si>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</si>
  <si>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</si>
  <si>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</si>
  <si>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</si>
  <si>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</si>
  <si>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</si>
  <si>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</si>
  <si>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</si>
  <si>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</si>
  <si>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</si>
  <si>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</si>
  <si>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</si>
  <si>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</si>
  <si>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</si>
  <si>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</si>
  <si>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</si>
  <si>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</si>
  <si>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</si>
  <si>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</si>
  <si>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</si>
  <si>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</si>
  <si>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</si>
  <si>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</si>
  <si>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</si>
  <si>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</si>
  <si>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</si>
  <si>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</si>
  <si>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</si>
  <si>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</si>
  <si>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</si>
  <si>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</si>
  <si>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</si>
  <si>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</si>
  <si>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</si>
  <si>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</si>
  <si>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</si>
  <si>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</si>
  <si>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</si>
  <si>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</si>
  <si>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</si>
  <si>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</si>
  <si>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</si>
  <si>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</si>
  <si>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</si>
  <si>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</si>
  <si>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</si>
  <si>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</si>
  <si>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</si>
  <si>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</si>
  <si>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</si>
  <si>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</si>
  <si>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</si>
  <si>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</si>
  <si>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</si>
  <si>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</si>
  <si>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</si>
  <si>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</si>
  <si>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</si>
  <si>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</si>
  <si>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</si>
  <si>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</si>
  <si>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</si>
  <si>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</si>
  <si>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</si>
  <si>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</si>
  <si>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</si>
  <si>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</si>
  <si>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</si>
  <si>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</si>
  <si>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</si>
  <si>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</si>
  <si>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</si>
  <si>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</si>
  <si>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</si>
  <si>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</si>
  <si>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</si>
  <si>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</si>
  <si>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</si>
  <si>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</si>
  <si>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</si>
  <si>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</si>
  <si>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</si>
  <si>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</si>
  <si>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</si>
  <si>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</si>
  <si>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</si>
  <si>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</si>
  <si>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</si>
  <si>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</si>
  <si>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</si>
  <si>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</si>
  <si>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</si>
  <si>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</si>
  <si>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</si>
  <si>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</si>
  <si>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</si>
  <si>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</si>
  <si>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</si>
  <si>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</si>
  <si>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</si>
  <si>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</si>
  <si>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</si>
  <si>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</si>
  <si>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</si>
  <si>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</si>
  <si>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</si>
  <si>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</si>
  <si>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</si>
  <si>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</si>
  <si>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</si>
  <si>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</si>
  <si>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</si>
  <si>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</si>
  <si>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</si>
  <si>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</si>
  <si>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</si>
  <si>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</si>
  <si>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</si>
  <si>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</si>
  <si>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</si>
  <si>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</si>
  <si>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</si>
  <si>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</si>
  <si>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</si>
  <si>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</si>
  <si>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</si>
  <si>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</si>
  <si>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</si>
  <si>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</si>
  <si>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</si>
  <si>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</si>
  <si>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</si>
  <si>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</si>
  <si>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</si>
  <si>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</si>
  <si>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</si>
  <si>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</si>
  <si>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</si>
  <si>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</si>
  <si>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</si>
  <si>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</si>
  <si>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</si>
  <si>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</si>
  <si>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</si>
  <si>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</si>
  <si>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</si>
  <si>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</si>
  <si>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</si>
  <si>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</si>
  <si>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</si>
  <si>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</si>
  <si>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</si>
  <si>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</si>
  <si>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</si>
  <si>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</si>
  <si>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</si>
  <si>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</si>
  <si>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</si>
  <si>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</si>
  <si>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</si>
  <si>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</si>
  <si>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</si>
  <si>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</si>
  <si>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</si>
  <si>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</si>
  <si>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</si>
  <si>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</si>
  <si>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</si>
  <si>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</si>
  <si>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</si>
  <si>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</si>
  <si>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</si>
  <si>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</si>
  <si>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</si>
  <si>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</si>
  <si>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</si>
  <si>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</si>
  <si>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</si>
  <si>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</si>
  <si>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</si>
  <si>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</si>
  <si>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</si>
  <si>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</si>
  <si>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</si>
  <si>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</si>
  <si>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</si>
  <si>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</si>
  <si>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</si>
  <si>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</si>
  <si>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</si>
  <si>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</si>
  <si>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</si>
  <si>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</si>
  <si>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</si>
  <si>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</si>
  <si>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</si>
  <si>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</si>
  <si>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</si>
  <si>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</si>
  <si>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</si>
  <si>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</si>
  <si>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</si>
  <si>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</si>
  <si>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</si>
  <si>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</si>
  <si>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</si>
  <si>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</si>
  <si>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</si>
  <si>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</si>
  <si>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</si>
  <si>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</si>
  <si>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</si>
  <si>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</si>
  <si>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</si>
  <si>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</si>
  <si>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</si>
  <si>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</si>
  <si>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</si>
  <si>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</si>
  <si>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</si>
  <si>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</si>
  <si>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</si>
  <si>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</si>
  <si>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</si>
  <si>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</si>
  <si>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</si>
  <si>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</si>
  <si>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</si>
  <si>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</si>
  <si>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</si>
  <si>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</si>
  <si>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</si>
  <si>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</si>
  <si>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</si>
  <si>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</si>
  <si>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</si>
  <si>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</si>
  <si>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</si>
  <si>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</si>
  <si>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</si>
  <si>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</si>
  <si>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</si>
  <si>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</si>
  <si>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</si>
  <si>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</si>
  <si>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</si>
  <si>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</si>
  <si>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</si>
  <si>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</si>
  <si>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</si>
  <si>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</si>
  <si>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</si>
  <si>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</si>
  <si>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</si>
  <si>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</si>
  <si>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</si>
  <si>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</si>
  <si>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</si>
  <si>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</si>
  <si>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</si>
  <si>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</si>
  <si>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</si>
  <si>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</si>
  <si>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</si>
  <si>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</si>
  <si>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</si>
  <si>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</si>
  <si>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</si>
  <si>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</si>
  <si>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</si>
  <si>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</si>
  <si>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</si>
  <si>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</si>
  <si>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</si>
  <si>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</si>
  <si>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</si>
  <si>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</si>
  <si>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</si>
  <si>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</si>
  <si>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</si>
  <si>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</si>
  <si>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</si>
  <si>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</si>
  <si>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</si>
  <si>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</si>
  <si>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</si>
  <si>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</si>
  <si>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</si>
  <si>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</si>
  <si>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</si>
  <si>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</si>
  <si>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</si>
  <si>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</si>
  <si>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</si>
  <si>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</si>
  <si>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</si>
  <si>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</si>
  <si>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</si>
  <si>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</si>
  <si>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</si>
  <si>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</si>
  <si>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</si>
  <si>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</si>
  <si>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</si>
  <si>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</si>
  <si>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</si>
  <si>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</si>
  <si>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</si>
  <si>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</si>
  <si>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</si>
  <si>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</si>
  <si>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</si>
  <si>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</si>
  <si>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</si>
  <si>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</si>
  <si>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</si>
  <si>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</si>
  <si>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</si>
  <si>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</si>
  <si>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</si>
  <si>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</si>
  <si>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</si>
  <si>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</si>
  <si>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</si>
  <si>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</si>
  <si>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</si>
  <si>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</si>
  <si>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</si>
  <si>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</si>
  <si>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</si>
  <si>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</si>
  <si>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</si>
  <si>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</si>
  <si>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</si>
  <si>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</si>
  <si>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</si>
  <si>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</si>
  <si>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</si>
  <si>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</si>
  <si>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</si>
  <si>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</si>
  <si>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</si>
  <si>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</si>
  <si>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</si>
  <si>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</si>
  <si>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</si>
  <si>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</si>
  <si>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</si>
  <si>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</si>
  <si>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</si>
  <si>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</si>
  <si>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</si>
  <si>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</si>
  <si>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</si>
  <si>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</si>
  <si>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</si>
  <si>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</si>
  <si>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</si>
  <si>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</si>
  <si>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</si>
  <si>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</si>
  <si>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</si>
  <si>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</si>
  <si>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</si>
  <si>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</si>
  <si>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</si>
  <si>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</si>
  <si>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</si>
  <si>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</si>
  <si>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</si>
  <si>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</si>
  <si>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</si>
  <si>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</si>
  <si>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</si>
  <si>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</si>
  <si>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</si>
  <si>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</si>
  <si>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</si>
  <si>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</si>
  <si>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</si>
  <si>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</si>
  <si>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</si>
  <si>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</si>
  <si>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</si>
  <si>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</si>
  <si>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</si>
  <si>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</si>
  <si>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</si>
  <si>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</si>
  <si>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</si>
  <si>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</si>
  <si>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</si>
  <si>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</si>
  <si>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</si>
  <si>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</si>
  <si>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</si>
  <si>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</si>
  <si>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</si>
  <si>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</si>
  <si>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</si>
  <si>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</si>
  <si>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</si>
  <si>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</si>
  <si>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</si>
  <si>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</si>
  <si>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</si>
  <si>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</si>
  <si>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</si>
  <si>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</si>
  <si>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</si>
  <si>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</si>
  <si>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</si>
  <si>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</si>
  <si>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</si>
  <si>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</si>
  <si>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</si>
  <si>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</si>
  <si>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</si>
  <si>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</si>
  <si>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</si>
  <si>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</si>
  <si>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</si>
  <si>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</si>
  <si>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</si>
  <si>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</si>
  <si>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</si>
  <si>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</si>
  <si>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</si>
  <si>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</si>
  <si>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</si>
  <si>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</si>
  <si>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</si>
  <si>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</si>
  <si>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</si>
  <si>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</si>
  <si>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</si>
  <si>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</si>
  <si>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</si>
  <si>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</si>
  <si>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</si>
  <si>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</si>
  <si>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</si>
  <si>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</si>
  <si>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</si>
  <si>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</si>
  <si>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</si>
  <si>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</si>
  <si>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</si>
  <si>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</si>
  <si>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</si>
  <si>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</si>
  <si>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</si>
  <si>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</si>
  <si>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</si>
  <si>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</si>
  <si>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</si>
  <si>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</si>
  <si>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</si>
  <si>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</si>
  <si>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</si>
  <si>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</si>
  <si>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</si>
  <si>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</si>
  <si>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</si>
  <si>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</si>
  <si>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</si>
  <si>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</si>
  <si>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</si>
  <si>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</si>
  <si>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</si>
  <si>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</si>
  <si>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</si>
  <si>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</si>
  <si>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</si>
  <si>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</si>
  <si>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</si>
  <si>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</si>
  <si>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</si>
  <si>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</si>
  <si>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</si>
  <si>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</si>
  <si>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</si>
  <si>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</si>
  <si>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</si>
  <si>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</si>
  <si>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</si>
  <si>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</si>
  <si>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</si>
  <si>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</si>
  <si>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</si>
  <si>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</si>
  <si>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</si>
  <si>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</si>
  <si>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</si>
  <si>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</si>
  <si>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</si>
  <si>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</si>
  <si>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</si>
  <si>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</si>
  <si>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</si>
  <si>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</si>
  <si>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</si>
  <si>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</si>
  <si>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</si>
  <si>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</si>
  <si>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</si>
  <si>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</si>
  <si>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</si>
  <si>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</si>
  <si>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</si>
  <si>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</si>
  <si>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</si>
  <si>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</si>
  <si>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</si>
  <si>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</si>
  <si>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</si>
  <si>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</si>
  <si>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</si>
  <si>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</si>
  <si>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</si>
  <si>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</si>
  <si>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</si>
  <si>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</si>
  <si>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</si>
  <si>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</si>
  <si>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</si>
  <si>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</si>
  <si>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</si>
  <si>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</si>
  <si>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</si>
  <si>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</si>
  <si>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</si>
  <si>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</si>
  <si>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</si>
  <si>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</si>
  <si>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</si>
  <si>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</si>
  <si>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</si>
  <si>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</si>
  <si>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</si>
  <si>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</si>
  <si>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</si>
  <si>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</si>
  <si>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</si>
  <si>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</si>
  <si>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</si>
  <si>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</si>
  <si>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</si>
  <si>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</si>
  <si>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</si>
  <si>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</si>
  <si>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</si>
  <si>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</si>
  <si>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</si>
  <si>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</si>
  <si>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</si>
  <si>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</si>
  <si>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</si>
  <si>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</si>
  <si>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</si>
  <si>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</si>
  <si>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</si>
  <si>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</si>
  <si>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</si>
  <si>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</si>
  <si>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</si>
  <si>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</si>
  <si>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</si>
  <si>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</si>
  <si>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</si>
  <si>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</si>
  <si>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</si>
  <si>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</si>
  <si>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</si>
  <si>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</si>
  <si>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</si>
  <si>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</si>
  <si>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</si>
  <si>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</si>
  <si>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</si>
  <si>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</si>
  <si>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</si>
  <si>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</si>
  <si>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</si>
  <si>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</si>
  <si>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</si>
  <si>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</si>
  <si>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</si>
  <si>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</si>
  <si>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</si>
  <si>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</si>
  <si>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</si>
  <si>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</si>
  <si>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</si>
  <si>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</si>
  <si>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</si>
  <si>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</si>
  <si>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</si>
  <si>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</si>
  <si>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</si>
  <si>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</si>
  <si>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</si>
  <si>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</si>
  <si>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</si>
  <si>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</si>
  <si>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</si>
  <si>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</si>
  <si>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</si>
  <si>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</si>
  <si>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</si>
  <si>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</si>
  <si>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</si>
  <si>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</si>
  <si>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</si>
  <si>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</si>
  <si>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</si>
  <si>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</si>
  <si>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</si>
  <si>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</si>
  <si>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</si>
  <si>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</si>
  <si>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</si>
  <si>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</si>
  <si>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</si>
  <si>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</si>
  <si>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</si>
  <si>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</si>
  <si>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</si>
  <si>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</si>
  <si>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</si>
  <si>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</si>
  <si>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</si>
  <si>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</si>
  <si>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</si>
  <si>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</si>
  <si>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</si>
  <si>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</si>
  <si>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</si>
  <si>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</si>
  <si>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</si>
  <si>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</si>
  <si>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</si>
  <si>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</si>
  <si>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</si>
  <si>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</si>
  <si>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</si>
  <si>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</si>
  <si>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</si>
  <si>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</si>
  <si>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</si>
  <si>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</si>
  <si>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</si>
  <si>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</si>
  <si>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</si>
  <si>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</si>
  <si>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</si>
  <si>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</si>
  <si>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</si>
  <si>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</si>
  <si>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</si>
  <si>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</si>
  <si>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</si>
  <si>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</si>
  <si>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</si>
  <si>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</si>
  <si>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</si>
  <si>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</si>
  <si>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</si>
  <si>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</si>
  <si>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</si>
  <si>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</si>
  <si>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</si>
  <si>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</si>
  <si>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</si>
  <si>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</si>
  <si>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</si>
  <si>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</si>
  <si>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</si>
  <si>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</si>
  <si>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</si>
  <si>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</si>
  <si>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</si>
  <si>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</si>
  <si>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</si>
  <si>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</si>
  <si>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</si>
  <si>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</si>
  <si>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</si>
  <si>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</si>
  <si>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</si>
  <si>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</si>
  <si>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</si>
  <si>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</si>
  <si>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</si>
  <si>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</si>
  <si>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</si>
  <si>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</si>
  <si>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</si>
  <si>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</si>
  <si>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</si>
  <si>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</si>
  <si>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</si>
  <si>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</si>
  <si>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</si>
  <si>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</si>
  <si>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</si>
  <si>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</si>
  <si>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</si>
  <si>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</si>
  <si>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</si>
  <si>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</si>
  <si>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</si>
  <si>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</si>
  <si>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</si>
  <si>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</si>
  <si>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</si>
  <si>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</si>
  <si>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</si>
  <si>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</si>
  <si>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</si>
  <si>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</si>
  <si>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</si>
  <si>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</si>
  <si>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</si>
  <si>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</si>
  <si>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</si>
  <si>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</si>
  <si>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</si>
  <si>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</si>
  <si>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</si>
  <si>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</si>
  <si>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</si>
  <si>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</si>
  <si>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</si>
  <si>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</si>
  <si>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</si>
  <si>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</si>
  <si>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</si>
  <si>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</si>
  <si>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</si>
  <si>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</si>
  <si>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</si>
  <si>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</si>
  <si>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</si>
  <si>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</si>
  <si>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</si>
  <si>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</si>
  <si>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</si>
  <si>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</si>
  <si>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</si>
  <si>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</si>
  <si>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</si>
  <si>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</si>
  <si>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</si>
  <si>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</si>
  <si>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</si>
  <si>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</si>
  <si>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</si>
  <si>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</si>
  <si>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</si>
  <si>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</si>
  <si>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</si>
  <si>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</si>
  <si>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</si>
  <si>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</si>
  <si>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</si>
  <si>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</si>
  <si>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</si>
  <si>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</si>
  <si>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</si>
  <si>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</si>
  <si>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</si>
  <si>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</si>
  <si>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</si>
  <si>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</si>
  <si>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</si>
  <si>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</si>
  <si>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</si>
  <si>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</si>
  <si>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</si>
  <si>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</si>
  <si>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</si>
  <si>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</si>
  <si>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</si>
  <si>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</si>
  <si>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</si>
  <si>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</si>
  <si>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</si>
  <si>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</si>
  <si>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</si>
  <si>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</si>
  <si>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</si>
  <si>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</si>
  <si>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</si>
  <si>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</si>
  <si>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</si>
  <si>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</si>
  <si>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</si>
  <si>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</si>
  <si>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</si>
  <si>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</si>
  <si>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</si>
  <si>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</si>
  <si>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</si>
  <si>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</si>
  <si>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</si>
  <si>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</si>
  <si>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</si>
  <si>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</si>
  <si>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</si>
  <si>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</si>
  <si>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</si>
  <si>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</si>
  <si>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</si>
  <si>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</si>
  <si>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</si>
  <si>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</si>
  <si>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</si>
  <si>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</si>
  <si>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</si>
  <si>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</si>
  <si>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</si>
  <si>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</si>
  <si>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</si>
  <si>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</si>
  <si>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</si>
  <si>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</si>
  <si>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</si>
  <si>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</si>
  <si>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</si>
  <si>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</si>
  <si>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</si>
  <si>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</si>
  <si>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</si>
  <si>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</si>
  <si>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</si>
  <si>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</si>
  <si>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</si>
  <si>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</si>
  <si>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</si>
  <si>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</si>
  <si>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</si>
  <si>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</si>
  <si>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</si>
  <si>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</si>
  <si>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</si>
  <si>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</si>
  <si>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</si>
  <si>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</si>
  <si>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</si>
  <si>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</si>
  <si>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</si>
  <si>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</si>
  <si>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</si>
  <si>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</si>
  <si>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</si>
  <si>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</si>
  <si>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</si>
  <si>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</si>
  <si>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</si>
  <si>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</si>
  <si>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</si>
  <si>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</si>
  <si>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</si>
  <si>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</si>
  <si>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</si>
  <si>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</si>
  <si>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</si>
  <si>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</si>
  <si>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</si>
  <si>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</si>
  <si>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</si>
  <si>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</si>
  <si>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</si>
  <si>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</si>
  <si>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</si>
  <si>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</si>
  <si>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</si>
  <si>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</si>
  <si>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</si>
  <si>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</si>
  <si>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</si>
  <si>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</si>
  <si>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</si>
  <si>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</si>
  <si>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</si>
  <si>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</si>
  <si>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</si>
  <si>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</si>
  <si>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</si>
  <si>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</si>
  <si>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</si>
  <si>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</si>
  <si>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</si>
  <si>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</si>
  <si>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</si>
  <si>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</si>
  <si>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</si>
  <si>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</si>
  <si>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</si>
  <si>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</si>
  <si>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</si>
  <si>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</si>
  <si>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</si>
  <si>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</si>
  <si>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</si>
  <si>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</si>
  <si>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</si>
  <si>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</si>
  <si>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</si>
  <si>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</si>
  <si>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</si>
  <si>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</si>
  <si>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</si>
  <si>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</si>
  <si>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</si>
  <si>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</si>
  <si>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</si>
  <si>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</si>
  <si>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</si>
  <si>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</si>
  <si>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</si>
  <si>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</si>
  <si>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</si>
  <si>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</si>
  <si>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</si>
  <si>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</si>
  <si>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</si>
  <si>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</si>
  <si>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</si>
  <si>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</si>
  <si>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</si>
  <si>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</si>
  <si>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</si>
  <si>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</si>
  <si>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</si>
  <si>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</si>
  <si>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</si>
  <si>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</si>
  <si>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</si>
  <si>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</si>
  <si>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</si>
  <si>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</si>
  <si>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</si>
  <si>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</si>
  <si>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</si>
  <si>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</si>
  <si>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</si>
  <si>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</si>
  <si>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</si>
  <si>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</si>
  <si>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</si>
  <si>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</si>
  <si>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</si>
  <si>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</si>
  <si>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</si>
  <si>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</si>
  <si>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</si>
  <si>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</si>
  <si>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</si>
  <si>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</si>
  <si>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</si>
  <si>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</si>
  <si>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</si>
  <si>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</si>
  <si>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</si>
  <si>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</si>
  <si>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</si>
  <si>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</si>
  <si>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</si>
  <si>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</si>
  <si>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</si>
  <si>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</si>
  <si>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</si>
  <si>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</si>
  <si>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</si>
  <si>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</si>
  <si>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</si>
  <si>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</si>
  <si>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</si>
  <si>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</si>
  <si>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</si>
  <si>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</si>
  <si>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</si>
  <si>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</si>
  <si>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</si>
  <si>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</si>
  <si>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</si>
  <si>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</si>
  <si>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</si>
  <si>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</si>
  <si>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</si>
  <si>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</si>
  <si>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</si>
  <si>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</si>
  <si>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</si>
  <si>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</si>
  <si>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</si>
  <si>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</si>
  <si>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</si>
  <si>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</si>
  <si>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</si>
  <si>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</si>
  <si>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</si>
  <si>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</si>
  <si>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</si>
  <si>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</si>
  <si>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</si>
  <si>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</si>
  <si>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</si>
  <si>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</si>
  <si>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</si>
  <si>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</si>
  <si>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</si>
  <si>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</si>
  <si>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</si>
  <si>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</si>
  <si>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</si>
  <si>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</si>
  <si>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</si>
  <si>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</si>
  <si>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</si>
  <si>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</si>
  <si>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</si>
  <si>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</si>
  <si>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</si>
  <si>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</si>
  <si>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</si>
  <si>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</si>
  <si>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</si>
  <si>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</si>
  <si>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</si>
  <si>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</si>
  <si>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</si>
  <si>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</si>
  <si>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</si>
  <si>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</si>
  <si>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</si>
  <si>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</si>
  <si>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</si>
  <si>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</si>
  <si>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</si>
  <si>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</si>
  <si>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</si>
  <si>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</si>
  <si>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</si>
  <si>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</si>
  <si>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</si>
  <si>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</si>
  <si>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</si>
  <si>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</si>
  <si>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</si>
  <si>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</si>
  <si>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</si>
  <si>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</si>
  <si>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</si>
  <si>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</si>
  <si>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</si>
  <si>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</si>
  <si>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</si>
  <si>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</si>
  <si>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</si>
  <si>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</si>
  <si>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</si>
  <si>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</si>
  <si>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</si>
  <si>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</si>
  <si>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</si>
  <si>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</si>
  <si>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</si>
  <si>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</si>
  <si>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</si>
  <si>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</si>
  <si>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</si>
  <si>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</si>
  <si>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</si>
  <si>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</si>
  <si>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</si>
  <si>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</si>
  <si>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</si>
  <si>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</si>
  <si>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</si>
  <si>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</si>
  <si>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</si>
  <si>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</si>
  <si>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</si>
  <si>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</si>
  <si>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</si>
  <si>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</si>
  <si>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</si>
  <si>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</si>
  <si>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</si>
  <si>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</si>
  <si>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</si>
  <si>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</si>
  <si>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</si>
  <si>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</si>
  <si>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</si>
  <si>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</si>
  <si>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</si>
  <si>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</si>
  <si>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</si>
  <si>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</si>
  <si>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</si>
  <si>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</si>
  <si>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</si>
  <si>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</si>
  <si>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</si>
  <si>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</si>
  <si>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</si>
  <si>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</si>
  <si>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</si>
  <si>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</si>
  <si>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</si>
  <si>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</si>
  <si>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</si>
  <si>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</si>
  <si>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</si>
  <si>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</si>
  <si>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</si>
  <si>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</si>
  <si>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</si>
  <si>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</si>
  <si>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</si>
  <si>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</si>
  <si>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</si>
  <si>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</si>
  <si>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</si>
  <si>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</si>
  <si>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</si>
  <si>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</si>
  <si>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</si>
  <si>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</si>
  <si>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</si>
  <si>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</si>
  <si>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</si>
  <si>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</si>
  <si>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</si>
  <si>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</si>
  <si>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</si>
  <si>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</si>
  <si>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</si>
  <si>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</si>
  <si>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</si>
  <si>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</si>
  <si>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</si>
  <si>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</si>
  <si>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</si>
  <si>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</si>
  <si>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</si>
  <si>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</si>
  <si>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</si>
  <si>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</si>
  <si>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</si>
  <si>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</si>
  <si>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</si>
  <si>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</si>
  <si>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</si>
  <si>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</si>
  <si>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</si>
  <si>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</si>
  <si>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</si>
  <si>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</si>
  <si>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</si>
  <si>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</si>
  <si>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</si>
  <si>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</si>
  <si>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</si>
  <si>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</si>
  <si>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</si>
  <si>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</si>
  <si>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</si>
  <si>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</si>
  <si>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</si>
  <si>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</si>
  <si>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</si>
  <si>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</si>
  <si>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</si>
  <si>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</si>
  <si>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</si>
  <si>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</si>
  <si>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</si>
  <si>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</si>
  <si>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</si>
  <si>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</si>
  <si>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</si>
  <si>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</si>
  <si>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</si>
  <si>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</si>
  <si>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</si>
  <si>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</si>
  <si>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</si>
  <si>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</si>
  <si>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</si>
  <si>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</si>
  <si>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</si>
  <si>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</si>
  <si>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</si>
  <si>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</si>
  <si>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</si>
  <si>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</si>
  <si>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</si>
  <si>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</si>
  <si>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</si>
  <si>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</si>
  <si>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</si>
  <si>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</si>
  <si>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</si>
  <si>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</si>
  <si>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</si>
  <si>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</si>
  <si>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</si>
  <si>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</si>
  <si>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</si>
  <si>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</si>
  <si>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</si>
  <si>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</si>
  <si>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</si>
  <si>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</si>
  <si>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</si>
  <si>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</si>
  <si>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</si>
  <si>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</si>
  <si>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</si>
  <si>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</si>
  <si>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</si>
  <si>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</si>
  <si>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</si>
  <si>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</si>
  <si>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</si>
  <si>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</si>
  <si>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</si>
  <si>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</si>
  <si>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</si>
  <si>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</si>
  <si>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</si>
  <si>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</si>
  <si>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</si>
  <si>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</si>
  <si>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</si>
  <si>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</si>
  <si>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</si>
  <si>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</si>
  <si>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</si>
  <si>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</si>
  <si>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</si>
  <si>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</si>
  <si>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</si>
  <si>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</si>
  <si>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</si>
  <si>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</si>
  <si>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</si>
  <si>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</si>
  <si>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</si>
  <si>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</si>
  <si>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</si>
  <si>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</si>
  <si>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</si>
  <si>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</si>
  <si>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</si>
  <si>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</si>
  <si>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</si>
  <si>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</si>
  <si>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</si>
  <si>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</si>
  <si>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</si>
  <si>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</si>
  <si>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</si>
  <si>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</si>
  <si>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</si>
  <si>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</si>
  <si>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</si>
  <si>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</si>
  <si>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</si>
  <si>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</si>
  <si>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</si>
  <si>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</si>
  <si>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</si>
  <si>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</si>
  <si>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</si>
  <si>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</si>
  <si>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</si>
  <si>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</si>
  <si>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</si>
  <si>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</si>
  <si>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</si>
  <si>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</si>
  <si>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</si>
  <si>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</si>
  <si>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</si>
  <si>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</si>
  <si>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</si>
  <si>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</si>
  <si>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</si>
  <si>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</si>
  <si>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</si>
  <si>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</si>
  <si>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</si>
  <si>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</si>
  <si>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</si>
  <si>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</si>
  <si>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</si>
  <si>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</si>
  <si>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</si>
  <si>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</si>
  <si>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</si>
  <si>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</si>
  <si>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</si>
  <si>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</si>
  <si>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</si>
  <si>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</si>
  <si>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</si>
  <si>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</si>
  <si>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</si>
  <si>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</si>
  <si>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</si>
  <si>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</si>
  <si>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</si>
  <si>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</si>
  <si>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</si>
  <si>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</si>
  <si>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</si>
  <si>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</si>
  <si>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</si>
  <si>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</si>
  <si>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</si>
  <si>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</si>
  <si>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</si>
  <si>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</si>
  <si>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</si>
  <si>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</si>
  <si>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</si>
  <si>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</si>
  <si>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</si>
  <si>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</si>
  <si>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</si>
  <si>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</si>
  <si>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</si>
  <si>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</si>
  <si>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</si>
  <si>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</si>
  <si>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</si>
  <si>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</si>
  <si>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</si>
  <si>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</si>
  <si>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</si>
  <si>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</si>
  <si>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</si>
  <si>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</si>
  <si>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</si>
  <si>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</si>
  <si>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</si>
  <si>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</si>
  <si>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</si>
  <si>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</si>
  <si>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</si>
  <si>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</si>
  <si>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</si>
  <si>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</si>
  <si>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</si>
  <si>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</si>
  <si>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</si>
  <si>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</si>
  <si>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</si>
  <si>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</si>
  <si>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</si>
  <si>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</si>
  <si>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</si>
  <si>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</si>
  <si>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</si>
  <si>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</si>
  <si>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</si>
  <si>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</si>
  <si>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</si>
  <si>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</si>
  <si>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</si>
  <si>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</si>
  <si>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</si>
  <si>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</si>
  <si>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</si>
  <si>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</si>
  <si>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</si>
  <si>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</si>
  <si>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</si>
  <si>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</si>
  <si>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</si>
  <si>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</si>
  <si>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</si>
  <si>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</si>
  <si>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</si>
  <si>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</si>
  <si>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</si>
  <si>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</si>
  <si>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</si>
  <si>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</si>
  <si>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</si>
  <si>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</si>
  <si>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</si>
  <si>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</si>
  <si>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</si>
  <si>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</si>
  <si>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</si>
  <si>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</si>
  <si>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</si>
  <si>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</si>
  <si>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</si>
  <si>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</si>
  <si>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</si>
  <si>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</si>
  <si>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</si>
  <si>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</si>
  <si>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</si>
  <si>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</si>
  <si>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</si>
  <si>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</si>
  <si>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</si>
  <si>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</si>
  <si>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</si>
  <si>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</si>
  <si>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</si>
  <si>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</si>
  <si>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</si>
  <si>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</si>
  <si>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</si>
  <si>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</si>
  <si>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</si>
  <si>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</si>
  <si>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</si>
  <si>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</si>
  <si>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</si>
  <si>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</si>
  <si>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</si>
  <si>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</si>
  <si>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</si>
  <si>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</si>
  <si>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</si>
  <si>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</si>
  <si>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</si>
  <si>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</si>
  <si>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</si>
  <si>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</si>
  <si>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</si>
  <si>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</si>
  <si>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</si>
  <si>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</si>
  <si>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</si>
  <si>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</si>
  <si>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</si>
  <si>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</si>
  <si>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</si>
  <si>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</si>
  <si>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</si>
  <si>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</si>
  <si>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</si>
  <si>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</si>
  <si>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</si>
  <si>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</si>
  <si>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</si>
  <si>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</si>
  <si>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</si>
  <si>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</si>
  <si>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</si>
  <si>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</si>
  <si>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</si>
  <si>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</si>
  <si>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</si>
  <si>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</si>
  <si>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</si>
  <si>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</si>
  <si>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</si>
  <si>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</si>
  <si>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</si>
  <si>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</si>
  <si>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</si>
  <si>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</si>
  <si>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</si>
  <si>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</si>
  <si>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</si>
  <si>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</si>
  <si>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</si>
  <si>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</si>
  <si>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</si>
  <si>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</si>
  <si>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</si>
  <si>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</si>
  <si>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</si>
  <si>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</si>
  <si>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</si>
  <si>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</si>
  <si>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</si>
  <si>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</si>
  <si>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</si>
  <si>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</si>
  <si>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</si>
  <si>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</si>
  <si>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</si>
  <si>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</si>
  <si>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</si>
  <si>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</si>
  <si>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</si>
  <si>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</si>
  <si>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</si>
  <si>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</si>
  <si>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</si>
  <si>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</si>
  <si>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</si>
  <si>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</si>
  <si>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</si>
  <si>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</si>
  <si>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</si>
  <si>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</si>
  <si>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</si>
  <si>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</si>
  <si>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</si>
  <si>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</si>
  <si>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</si>
  <si>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</si>
  <si>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</si>
  <si>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</si>
  <si>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</si>
  <si>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</si>
  <si>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</si>
  <si>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</si>
  <si>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</si>
  <si>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</si>
  <si>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</si>
  <si>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</si>
  <si>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</si>
  <si>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</si>
  <si>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</si>
  <si>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</si>
  <si>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</si>
  <si>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</si>
  <si>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</si>
  <si>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</si>
  <si>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</si>
  <si>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</si>
  <si>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</si>
  <si>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</si>
  <si>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</si>
  <si>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</si>
  <si>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</si>
  <si>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</si>
  <si>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</si>
  <si>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</si>
  <si>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</si>
  <si>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</si>
  <si>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</si>
  <si>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</si>
  <si>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</si>
  <si>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</si>
  <si>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</si>
  <si>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</si>
  <si>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</si>
  <si>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</si>
  <si>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</si>
  <si>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</si>
  <si>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</si>
  <si>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</si>
  <si>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</si>
  <si>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</si>
  <si>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</si>
  <si>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</si>
  <si>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</si>
  <si>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</si>
  <si>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</si>
  <si>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</si>
  <si>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</si>
  <si>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</si>
  <si>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</si>
  <si>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</si>
  <si>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</si>
  <si>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</si>
  <si>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</si>
  <si>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</si>
  <si>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</si>
  <si>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</si>
  <si>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</si>
  <si>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</si>
  <si>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</si>
  <si>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</si>
  <si>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</si>
  <si>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</si>
  <si>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</si>
  <si>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</si>
  <si>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</si>
  <si>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</si>
  <si>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</si>
  <si>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</si>
  <si>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</si>
  <si>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</si>
  <si>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</si>
  <si>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</si>
  <si>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</si>
  <si>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</si>
  <si>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</si>
  <si>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</si>
  <si>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</si>
  <si>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</si>
  <si>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</si>
  <si>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</si>
  <si>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</si>
  <si>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</si>
  <si>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</si>
  <si>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</si>
  <si>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</si>
  <si>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</si>
  <si>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</si>
  <si>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</si>
  <si>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</si>
  <si>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</si>
  <si>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</si>
  <si>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</si>
  <si>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</si>
  <si>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</si>
  <si>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</si>
  <si>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</si>
  <si>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</si>
  <si>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</si>
  <si>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</si>
  <si>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</si>
  <si>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</si>
  <si>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</si>
  <si>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</si>
  <si>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</si>
  <si>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</si>
  <si>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</si>
  <si>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</si>
  <si>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</si>
  <si>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</si>
  <si>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</si>
  <si>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</si>
  <si>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</si>
  <si>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</si>
  <si>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</si>
  <si>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</si>
  <si>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</si>
  <si>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</si>
  <si>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</si>
  <si>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</si>
  <si>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</si>
  <si>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</si>
  <si>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</si>
  <si>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</si>
  <si>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</si>
  <si>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</si>
  <si>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</si>
  <si>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</si>
  <si>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</si>
  <si>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</si>
  <si>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</si>
  <si>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</si>
  <si>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</si>
  <si>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</si>
  <si>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</si>
  <si>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</si>
  <si>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</si>
  <si>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</si>
  <si>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</si>
  <si>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</si>
  <si>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</si>
  <si>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</si>
  <si>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</si>
  <si>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</si>
  <si>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</si>
  <si>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</si>
  <si>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</si>
  <si>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</si>
  <si>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</si>
  <si>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</si>
  <si>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</si>
  <si>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</si>
  <si>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</si>
  <si>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</si>
  <si>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</si>
  <si>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</si>
  <si>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</si>
  <si>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</si>
  <si>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</si>
  <si>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</si>
  <si>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</si>
  <si>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</si>
  <si>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</si>
  <si>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</si>
  <si>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</si>
  <si>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</si>
  <si>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</si>
  <si>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</si>
  <si>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</si>
  <si>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</si>
  <si>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</si>
  <si>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</si>
  <si>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</si>
  <si>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</si>
  <si>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</si>
  <si>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</si>
  <si>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</si>
  <si>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</si>
  <si>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</si>
  <si>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</si>
  <si>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</si>
  <si>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</si>
  <si>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</si>
  <si>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</si>
  <si>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</si>
  <si>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</si>
  <si>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</si>
  <si>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</si>
  <si>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</si>
  <si>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</si>
  <si>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</si>
  <si>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</si>
  <si>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</si>
  <si>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</si>
  <si>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</si>
  <si>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</si>
  <si>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</si>
  <si>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</si>
  <si>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</si>
  <si>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</si>
  <si>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</si>
  <si>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</si>
  <si>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</si>
  <si>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</si>
  <si>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</si>
  <si>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</si>
  <si>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</si>
  <si>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</si>
  <si>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</si>
  <si>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</si>
  <si>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</si>
  <si>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</si>
  <si>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</si>
  <si>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</si>
  <si>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</si>
  <si>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</si>
  <si>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</si>
  <si>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</si>
  <si>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</si>
  <si>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</si>
  <si>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</si>
  <si>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</si>
  <si>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</si>
  <si>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</si>
  <si>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</si>
  <si>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</si>
  <si>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</si>
  <si>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</si>
  <si>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</si>
  <si>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</si>
  <si>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</si>
  <si>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</si>
  <si>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</si>
  <si>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</si>
  <si>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</si>
  <si>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</si>
  <si>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</si>
  <si>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</si>
  <si>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</si>
  <si>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</si>
  <si>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</si>
  <si>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</si>
  <si>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</si>
  <si>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</si>
  <si>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</si>
  <si>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</si>
  <si>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</si>
  <si>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</si>
  <si>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</si>
  <si>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</si>
  <si>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</si>
  <si>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</si>
  <si>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</si>
  <si>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</si>
  <si>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</si>
  <si>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</si>
  <si>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</si>
  <si>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</si>
  <si>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</si>
  <si>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</si>
  <si>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</si>
  <si>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</si>
  <si>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</si>
  <si>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</si>
  <si>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</si>
  <si>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</si>
  <si>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</si>
  <si>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</si>
  <si>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</si>
  <si>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</si>
  <si>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</si>
  <si>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</si>
  <si>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</si>
  <si>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</si>
  <si>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</si>
  <si>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</si>
  <si>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</si>
  <si>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</si>
  <si>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</si>
  <si>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</si>
  <si>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</si>
  <si>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</si>
  <si>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</si>
  <si>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</si>
  <si>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</si>
  <si>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</si>
  <si>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</si>
  <si>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</si>
  <si>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</si>
  <si>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</si>
  <si>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</si>
  <si>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</si>
  <si>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</si>
  <si>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</si>
  <si>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</si>
  <si>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</si>
  <si>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</si>
  <si>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</si>
  <si>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</si>
  <si>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</si>
  <si>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</si>
  <si>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</si>
  <si>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</si>
  <si>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</si>
  <si>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</si>
  <si>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</si>
  <si>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</si>
  <si>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</si>
  <si>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</si>
  <si>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</si>
  <si>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</si>
  <si>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</si>
  <si>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</si>
  <si>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</si>
  <si>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</si>
  <si>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</si>
  <si>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</si>
  <si>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</si>
  <si>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</si>
  <si>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</si>
  <si>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</si>
  <si>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</si>
  <si>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</si>
  <si>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</si>
  <si>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</si>
  <si>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</si>
  <si>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</si>
  <si>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</si>
  <si>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</si>
  <si>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</si>
  <si>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</si>
  <si>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</si>
  <si>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</si>
  <si>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</si>
  <si>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</si>
  <si>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</si>
  <si>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</si>
  <si>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</si>
  <si>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</si>
  <si>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</si>
  <si>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</si>
  <si>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</si>
  <si>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</si>
  <si>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</si>
  <si>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</si>
  <si>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</si>
  <si>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</si>
  <si>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</si>
  <si>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</si>
  <si>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</si>
  <si>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</si>
  <si>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</si>
  <si>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</si>
  <si>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</si>
  <si>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</si>
  <si>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</si>
  <si>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</si>
  <si>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</si>
  <si>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</si>
  <si>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</si>
  <si>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</si>
  <si>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</si>
  <si>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</si>
  <si>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</si>
  <si>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</si>
  <si>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</si>
  <si>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</si>
  <si>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</si>
  <si>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</si>
  <si>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</si>
  <si>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</si>
  <si>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</si>
  <si>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</si>
  <si>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</si>
  <si>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</si>
  <si>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</si>
  <si>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</si>
  <si>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</si>
  <si>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</si>
  <si>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</si>
  <si>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</si>
  <si>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</si>
  <si>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</si>
  <si>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</si>
  <si>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</si>
  <si>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</si>
  <si>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</si>
  <si>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</si>
  <si>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</si>
  <si>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</si>
  <si>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</si>
  <si>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</si>
  <si>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</si>
  <si>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</si>
  <si>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</si>
  <si>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</si>
  <si>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</si>
  <si>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</si>
  <si>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</si>
  <si>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</si>
  <si>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</si>
  <si>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</si>
  <si>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</si>
  <si>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</si>
  <si>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</si>
  <si>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</si>
  <si>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</si>
  <si>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</si>
  <si>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</si>
  <si>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</si>
  <si>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</si>
  <si>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</si>
  <si>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</si>
  <si>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</si>
  <si>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</si>
  <si>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</si>
  <si>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</si>
  <si>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</si>
  <si>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</si>
  <si>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</si>
  <si>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</si>
  <si>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</si>
  <si>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</si>
  <si>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</si>
  <si>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</si>
  <si>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</si>
  <si>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</si>
  <si>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</si>
  <si>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</si>
  <si>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</si>
  <si>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</si>
  <si>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</si>
  <si>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</si>
  <si>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</si>
  <si>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</si>
  <si>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</si>
  <si>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</si>
  <si>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</si>
  <si>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</si>
  <si>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</si>
  <si>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</si>
  <si>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</si>
  <si>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</si>
  <si>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</si>
  <si>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</si>
  <si>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</si>
  <si>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</si>
  <si>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</si>
  <si>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</si>
  <si>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</si>
  <si>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</si>
  <si>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</si>
  <si>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</si>
  <si>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</si>
  <si>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</si>
  <si>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</si>
  <si>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</si>
  <si>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</si>
  <si>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</si>
  <si>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</si>
  <si>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</si>
  <si>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</si>
  <si>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</si>
  <si>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</si>
  <si>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</si>
  <si>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</si>
  <si>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</si>
  <si>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</si>
  <si>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</si>
  <si>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</si>
  <si>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</si>
  <si>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</si>
  <si>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</si>
  <si>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</si>
  <si>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</si>
  <si>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</si>
  <si>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</si>
  <si>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</si>
  <si>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</si>
  <si>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</si>
  <si>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</si>
  <si>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</si>
  <si>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</si>
  <si>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</si>
  <si>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</si>
  <si>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</si>
  <si>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</si>
  <si>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</si>
  <si>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</si>
  <si>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</si>
  <si>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</si>
  <si>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</si>
  <si>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</si>
  <si>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</si>
  <si>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</si>
  <si>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</si>
  <si>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</si>
  <si>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</si>
  <si>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</si>
  <si>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</si>
  <si>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</si>
  <si>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</si>
  <si>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</si>
  <si>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</si>
  <si>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</si>
  <si>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</si>
  <si>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</si>
  <si>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</si>
  <si>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</si>
  <si>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</si>
  <si>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</si>
  <si>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</si>
  <si>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</si>
  <si>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</si>
  <si>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</si>
  <si>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</si>
  <si>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</si>
  <si>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</si>
  <si>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</si>
  <si>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</si>
  <si>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</si>
  <si>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</si>
  <si>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</si>
  <si>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</si>
  <si>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</si>
  <si>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</si>
  <si>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</si>
  <si>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</si>
  <si>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</si>
  <si>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</si>
  <si>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</si>
  <si>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</si>
  <si>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</si>
  <si>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</si>
  <si>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</si>
  <si>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</si>
  <si>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</si>
  <si>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</si>
  <si>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</si>
  <si>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</si>
  <si>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</si>
  <si>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</si>
  <si>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</si>
  <si>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</si>
  <si>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</si>
  <si>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</si>
  <si>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</si>
  <si>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</si>
  <si>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</si>
  <si>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</si>
  <si>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</si>
  <si>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</si>
  <si>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</si>
  <si>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</si>
  <si>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</si>
  <si>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</si>
  <si>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</si>
  <si>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</si>
  <si>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</si>
  <si>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</si>
  <si>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</si>
  <si>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</si>
  <si>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</si>
  <si>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</si>
  <si>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</si>
  <si>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</si>
  <si>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</si>
  <si>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</si>
  <si>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</si>
  <si>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</si>
  <si>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</si>
  <si>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</si>
  <si>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</si>
  <si>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</si>
  <si>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</si>
  <si>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</si>
  <si>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</si>
  <si>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</si>
  <si>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</si>
  <si>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</si>
  <si>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</si>
  <si>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</si>
  <si>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</si>
  <si>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</si>
  <si>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</si>
  <si>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</si>
  <si>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</si>
  <si>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</si>
  <si>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</si>
  <si>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</si>
  <si>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</si>
  <si>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</si>
  <si>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</si>
  <si>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</si>
  <si>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</si>
  <si>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</si>
  <si>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</si>
  <si>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</si>
  <si>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</si>
  <si>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</si>
  <si>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</si>
  <si>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</si>
  <si>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</si>
  <si>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</si>
  <si>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</si>
  <si>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</si>
  <si>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</si>
  <si>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</si>
  <si>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</si>
  <si>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</si>
  <si>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</si>
  <si>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</si>
  <si>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</si>
  <si>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</si>
  <si>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</si>
  <si>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</si>
  <si>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</si>
  <si>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</si>
  <si>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</si>
  <si>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</si>
  <si>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</si>
  <si>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</si>
  <si>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</si>
  <si>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</si>
  <si>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</si>
  <si>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</si>
  <si>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</si>
  <si>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</si>
  <si>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</si>
  <si>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</si>
  <si>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</si>
  <si>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</si>
  <si>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</si>
  <si>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</si>
  <si>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</si>
  <si>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</si>
  <si>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</si>
  <si>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</si>
  <si>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</si>
  <si>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</si>
  <si>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</si>
  <si>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</si>
  <si>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</si>
  <si>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</si>
  <si>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</si>
  <si>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</si>
  <si>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</si>
  <si>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</si>
  <si>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</si>
  <si>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</si>
  <si>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</si>
  <si>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</si>
  <si>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</si>
  <si>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</si>
  <si>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</si>
  <si>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</si>
  <si>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</si>
  <si>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</si>
  <si>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</si>
  <si>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</si>
  <si>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</si>
  <si>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</si>
  <si>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</si>
  <si>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</si>
  <si>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</si>
  <si>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</si>
  <si>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</si>
  <si>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</si>
  <si>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</si>
  <si>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</si>
  <si>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</si>
  <si>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</si>
  <si>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</si>
  <si>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</si>
  <si>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</si>
  <si>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</si>
  <si>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</si>
  <si>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</si>
  <si>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</si>
  <si>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</si>
  <si>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</si>
  <si>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</si>
  <si>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</si>
  <si>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</si>
  <si>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</si>
  <si>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</si>
  <si>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</si>
  <si>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</si>
  <si>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</si>
  <si>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</si>
  <si>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</si>
  <si>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</si>
  <si>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</si>
  <si>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</si>
  <si>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</si>
  <si>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</si>
  <si>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</si>
  <si>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</si>
  <si>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</si>
  <si>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</si>
  <si>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</si>
  <si>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</si>
  <si>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</si>
  <si>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</si>
  <si>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</si>
  <si>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</si>
  <si>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</si>
  <si>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</si>
  <si>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</si>
  <si>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</si>
  <si>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</si>
  <si>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</si>
  <si>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</si>
  <si>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</si>
  <si>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</si>
  <si>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</si>
  <si>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</si>
  <si>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</si>
  <si>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</si>
  <si>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</si>
  <si>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</si>
  <si>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</si>
  <si>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</si>
  <si>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</si>
  <si>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</si>
  <si>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</si>
  <si>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</si>
  <si>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</si>
  <si>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</si>
  <si>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</si>
  <si>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</si>
  <si>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</si>
  <si>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</si>
  <si>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</si>
  <si>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</si>
  <si>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</si>
  <si>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</si>
  <si>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</si>
  <si>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</si>
  <si>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</si>
  <si>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</si>
  <si>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</si>
  <si>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</si>
  <si>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</si>
  <si>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</si>
  <si>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</si>
  <si>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</si>
  <si>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</si>
  <si>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</si>
  <si>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</si>
  <si>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</si>
  <si>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</si>
  <si>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</si>
  <si>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</si>
  <si>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</si>
  <si>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</si>
  <si>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</si>
  <si>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</si>
  <si>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</si>
  <si>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</si>
  <si>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</si>
  <si>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</si>
  <si>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</si>
  <si>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</si>
  <si>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</si>
  <si>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</si>
  <si>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</si>
  <si>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</si>
  <si>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</si>
  <si>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</si>
  <si>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</si>
  <si>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</si>
  <si>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</si>
  <si>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</si>
  <si>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</si>
  <si>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</si>
  <si>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</si>
  <si>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</si>
  <si>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</si>
  <si>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</si>
  <si>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</si>
  <si>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</si>
  <si>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</si>
  <si>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</si>
  <si>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</si>
  <si>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</si>
  <si>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</si>
  <si>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</si>
  <si>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</si>
  <si>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</si>
  <si>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</si>
  <si>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</si>
  <si>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</si>
  <si>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</si>
  <si>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</si>
  <si>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</si>
  <si>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</si>
  <si>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</si>
  <si>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</si>
  <si>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</si>
  <si>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</si>
  <si>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</si>
  <si>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</si>
  <si>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</si>
  <si>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</si>
  <si>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</si>
  <si>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</si>
  <si>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</si>
  <si>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</si>
  <si>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</si>
  <si>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</si>
  <si>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</si>
  <si>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</si>
  <si>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</si>
  <si>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</si>
  <si>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</si>
  <si>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</si>
  <si>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</si>
  <si>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</si>
  <si>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</si>
  <si>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</si>
  <si>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</si>
  <si>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</si>
  <si>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</si>
  <si>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</si>
  <si>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</si>
  <si>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</si>
  <si>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</si>
  <si>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</si>
  <si>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</si>
  <si>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</si>
  <si>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</si>
  <si>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</si>
  <si>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</si>
  <si>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</si>
  <si>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</si>
  <si>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</si>
  <si>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</si>
  <si>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</si>
  <si>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</si>
  <si>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</si>
  <si>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</si>
  <si>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</si>
  <si>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</si>
  <si>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</si>
  <si>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</si>
  <si>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</si>
  <si>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</si>
  <si>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</si>
  <si>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</si>
  <si>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</si>
  <si>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</si>
  <si>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</si>
  <si>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</si>
  <si>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</si>
  <si>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</si>
  <si>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</si>
  <si>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</si>
  <si>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</si>
  <si>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</si>
  <si>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</si>
  <si>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</si>
  <si>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</si>
  <si>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</si>
  <si>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</si>
  <si>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</si>
  <si>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</si>
  <si>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</si>
  <si>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</si>
  <si>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</si>
  <si>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</si>
  <si>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</si>
  <si>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</si>
  <si>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</si>
  <si>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</si>
  <si>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</si>
  <si>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</si>
  <si>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</si>
  <si>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</si>
  <si>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</si>
  <si>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</si>
  <si>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</si>
  <si>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</si>
  <si>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</si>
  <si>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</si>
  <si>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</si>
  <si>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</si>
  <si>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</si>
  <si>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</si>
  <si>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</si>
  <si>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</si>
  <si>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</si>
  <si>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</si>
  <si>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</si>
  <si>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</si>
  <si>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</si>
  <si>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</si>
  <si>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</si>
  <si>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</si>
  <si>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</si>
  <si>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</si>
  <si>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</si>
  <si>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</si>
  <si>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</si>
  <si>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</si>
  <si>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</si>
  <si>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</si>
  <si>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</si>
  <si>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</si>
  <si>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</si>
  <si>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</si>
  <si>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</si>
  <si>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</si>
  <si>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</si>
  <si>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</si>
  <si>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</si>
  <si>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</si>
  <si>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</si>
  <si>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</si>
  <si>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</si>
  <si>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</si>
  <si>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</si>
  <si>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</si>
  <si>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</si>
  <si>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</si>
  <si>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</si>
  <si>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</si>
  <si>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</si>
  <si>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</si>
  <si>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</si>
  <si>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</si>
  <si>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</si>
  <si>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</si>
  <si>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</si>
  <si>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</si>
  <si>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</si>
  <si>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</si>
  <si>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</si>
  <si>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</si>
  <si>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</si>
  <si>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</si>
  <si>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</si>
  <si>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</si>
  <si>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</si>
  <si>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</si>
  <si>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</si>
  <si>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</si>
  <si>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</si>
  <si>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</si>
  <si>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</si>
  <si>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</si>
  <si>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</si>
  <si>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</si>
  <si>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</si>
  <si>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</si>
  <si>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</si>
  <si>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</si>
  <si>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</si>
  <si>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</si>
  <si>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</si>
  <si>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</si>
  <si>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</si>
  <si>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</si>
  <si>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</si>
  <si>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</si>
  <si>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</si>
  <si>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</si>
  <si>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</si>
  <si>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</si>
  <si>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</si>
  <si>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</si>
  <si>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</si>
  <si>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</si>
  <si>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</si>
  <si>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</si>
  <si>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</si>
  <si>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</si>
  <si>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</si>
  <si>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</si>
  <si>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</si>
  <si>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</si>
  <si>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</si>
  <si>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</si>
  <si>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</si>
  <si>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</si>
  <si>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</si>
  <si>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</si>
  <si>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</si>
  <si>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</si>
  <si>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</si>
  <si>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</si>
  <si>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</si>
  <si>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</si>
  <si>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</si>
  <si>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</si>
  <si>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</si>
  <si>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</si>
  <si>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</si>
  <si>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</si>
  <si>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</si>
  <si>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</si>
  <si>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</si>
  <si>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</si>
  <si>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</si>
  <si>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</si>
  <si>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</si>
  <si>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</si>
  <si>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</si>
  <si>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</si>
  <si>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</si>
  <si>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</si>
  <si>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</si>
  <si>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</si>
  <si>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</si>
  <si>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</si>
  <si>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</si>
  <si>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</si>
  <si>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</si>
  <si>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</si>
  <si>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</si>
  <si>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</si>
  <si>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</si>
  <si>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</si>
  <si>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</si>
  <si>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</si>
  <si>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</si>
  <si>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</si>
  <si>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</si>
  <si>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</si>
  <si>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</si>
  <si>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</si>
  <si>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</si>
  <si>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</si>
  <si>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</si>
  <si>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</si>
  <si>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</si>
  <si>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</si>
  <si>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</si>
  <si>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</si>
  <si>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</si>
  <si>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</si>
  <si>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</si>
  <si>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</si>
  <si>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</si>
  <si>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</si>
  <si>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</si>
  <si>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</si>
  <si>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</si>
  <si>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</si>
  <si>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</si>
  <si>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</si>
  <si>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</si>
  <si>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</si>
  <si>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</si>
  <si>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</si>
  <si>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</si>
  <si>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</si>
  <si>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</si>
  <si>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</si>
  <si>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</si>
  <si>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</si>
  <si>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</si>
  <si>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</si>
  <si>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</si>
  <si>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</si>
  <si>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</si>
  <si>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</si>
  <si>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</si>
  <si>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</si>
  <si>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</si>
  <si>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</si>
  <si>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</si>
  <si>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</si>
  <si>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</si>
  <si>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</si>
  <si>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</si>
  <si>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</si>
  <si>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</si>
  <si>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</si>
  <si>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</si>
  <si>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</si>
  <si>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</si>
  <si>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</si>
  <si>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</si>
  <si>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</si>
  <si>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</si>
  <si>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</si>
  <si>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</si>
  <si>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</si>
  <si>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</si>
  <si>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</si>
  <si>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</si>
  <si>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</si>
  <si>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</si>
  <si>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</si>
  <si>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</si>
  <si>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</si>
  <si>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</si>
  <si>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</si>
  <si>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</si>
  <si>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</si>
  <si>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</si>
  <si>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</si>
  <si>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</si>
  <si>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</si>
  <si>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</si>
  <si>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</si>
  <si>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</si>
  <si>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</si>
  <si>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</si>
  <si>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</si>
  <si>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</si>
  <si>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</si>
  <si>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</si>
  <si>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</si>
  <si>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</si>
  <si>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</si>
  <si>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</si>
  <si>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</si>
  <si>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</si>
  <si>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</si>
  <si>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</si>
  <si>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</si>
  <si>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</si>
  <si>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</si>
  <si>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</si>
  <si>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</si>
  <si>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</si>
  <si>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</si>
  <si>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</si>
  <si>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</si>
  <si>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</si>
  <si>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</si>
  <si>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</si>
  <si>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</si>
  <si>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</si>
  <si>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</si>
  <si>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</si>
  <si>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</si>
  <si>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</si>
  <si>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</si>
  <si>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</si>
  <si>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</si>
  <si>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</si>
  <si>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</si>
  <si>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</si>
  <si>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</si>
  <si>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</si>
  <si>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</si>
  <si>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</si>
  <si>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</si>
  <si>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</si>
  <si>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</si>
  <si>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</si>
  <si>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</si>
  <si>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</si>
  <si>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</si>
  <si>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</si>
  <si>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</si>
  <si>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</si>
  <si>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</si>
  <si>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</si>
  <si>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</si>
  <si>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</si>
  <si>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</si>
  <si>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</si>
  <si>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</si>
  <si>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</si>
  <si>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</si>
  <si>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</si>
  <si>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</si>
  <si>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</si>
  <si>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</si>
  <si>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</si>
  <si>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</si>
  <si>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</si>
  <si>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</si>
  <si>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</si>
  <si>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</si>
  <si>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</si>
  <si>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</si>
  <si>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</si>
  <si>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</si>
  <si>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</si>
  <si>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</si>
  <si>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</si>
  <si>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</si>
  <si>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</si>
  <si>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</si>
  <si>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</si>
  <si>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</si>
  <si>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</si>
  <si>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</si>
  <si>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</si>
  <si>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</si>
  <si>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</si>
  <si>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</si>
  <si>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</si>
  <si>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</si>
  <si>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</si>
  <si>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</si>
  <si>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</si>
  <si>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</si>
  <si>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</si>
  <si>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</si>
  <si>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</si>
  <si>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</si>
  <si>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</si>
  <si>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</si>
  <si>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</si>
  <si>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</si>
  <si>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</si>
  <si>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</si>
  <si>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</si>
  <si>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</si>
  <si>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</si>
  <si>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</si>
  <si>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</si>
  <si>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</si>
  <si>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</si>
  <si>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</si>
  <si>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</si>
  <si>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</si>
  <si>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</si>
  <si>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</si>
  <si>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</si>
  <si>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</si>
  <si>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</si>
  <si>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</si>
  <si>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</si>
  <si>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</si>
  <si>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</si>
  <si>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</si>
  <si>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</si>
  <si>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</si>
  <si>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</si>
  <si>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</si>
  <si>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</si>
  <si>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</si>
  <si>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</si>
  <si>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</si>
  <si>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</si>
  <si>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</si>
  <si>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</si>
  <si>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</si>
  <si>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</si>
  <si>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</si>
  <si>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</si>
  <si>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</si>
  <si>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</si>
  <si>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</si>
  <si>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</si>
  <si>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</si>
  <si>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</si>
  <si>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</si>
  <si>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</si>
  <si>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</si>
  <si>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</si>
  <si>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</si>
  <si>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</si>
  <si>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</si>
  <si>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</si>
  <si>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</si>
  <si>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</si>
  <si>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</si>
  <si>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</si>
  <si>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</si>
  <si>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</si>
  <si>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</si>
  <si>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</si>
  <si>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</si>
  <si>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</si>
  <si>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</si>
  <si>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</si>
  <si>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</si>
  <si>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</si>
  <si>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</si>
  <si>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</si>
  <si>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</si>
  <si>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</si>
  <si>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</si>
  <si>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</si>
  <si>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</si>
  <si>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</si>
  <si>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</si>
  <si>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</si>
  <si>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</si>
  <si>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</si>
  <si>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</si>
  <si>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</si>
  <si>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</si>
  <si>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</si>
  <si>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</si>
  <si>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</si>
  <si>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</si>
  <si>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</si>
  <si>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</si>
  <si>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</si>
  <si>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</si>
  <si>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</si>
  <si>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</si>
  <si>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</si>
  <si>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</si>
  <si>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</si>
  <si>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</si>
  <si>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</si>
  <si>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</si>
  <si>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</si>
  <si>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</si>
  <si>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</si>
  <si>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</si>
  <si>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</si>
  <si>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</si>
  <si>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</si>
  <si>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</si>
  <si>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</si>
  <si>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</si>
  <si>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</si>
  <si>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</si>
  <si>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</si>
  <si>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</si>
  <si>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</si>
  <si>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</si>
  <si>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</si>
  <si>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</si>
  <si>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</si>
  <si>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</si>
  <si>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</si>
  <si>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</si>
  <si>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</si>
  <si>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</si>
  <si>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</si>
  <si>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</si>
  <si>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</si>
  <si>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</si>
  <si>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</si>
  <si>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</si>
  <si>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</si>
  <si>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</si>
  <si>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</si>
  <si>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</si>
  <si>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</si>
  <si>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</si>
  <si>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</si>
  <si>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</si>
  <si>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</si>
  <si>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</si>
  <si>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</si>
  <si>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</si>
  <si>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</si>
  <si>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</si>
  <si>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</si>
  <si>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</si>
  <si>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</si>
  <si>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</si>
  <si>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</si>
  <si>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</si>
  <si>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</si>
  <si>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</si>
  <si>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</si>
  <si>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</si>
  <si>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</si>
  <si>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</si>
  <si>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</si>
  <si>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</si>
  <si>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</si>
  <si>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</si>
  <si>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</si>
  <si>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</si>
  <si>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</si>
  <si>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</si>
  <si>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</si>
  <si>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</si>
  <si>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</si>
  <si>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</si>
  <si>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</si>
  <si>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</si>
  <si>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</si>
  <si>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</si>
  <si>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</si>
  <si>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</si>
  <si>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</si>
  <si>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</si>
  <si>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</si>
  <si>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</si>
  <si>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</si>
  <si>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</si>
  <si>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</si>
  <si>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</si>
  <si>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</si>
  <si>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</si>
  <si>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</si>
  <si>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</si>
  <si>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</si>
  <si>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</si>
  <si>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</si>
  <si>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</si>
  <si>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</si>
  <si>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</si>
  <si>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</si>
  <si>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</si>
  <si>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</si>
  <si>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</si>
  <si>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</si>
  <si>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</si>
  <si>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</si>
  <si>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</si>
  <si>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</si>
  <si>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</si>
  <si>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</si>
  <si>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</si>
  <si>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</si>
  <si>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</si>
  <si>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</si>
  <si>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</si>
  <si>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</si>
  <si>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</si>
  <si>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</si>
  <si>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</si>
  <si>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</si>
  <si>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</si>
  <si>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</si>
  <si>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</si>
  <si>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</si>
  <si>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</si>
  <si>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</si>
  <si>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</si>
  <si>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</si>
  <si>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</si>
  <si>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</si>
  <si>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</si>
  <si>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</si>
  <si>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</si>
  <si>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</si>
  <si>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</si>
  <si>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</si>
  <si>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</si>
  <si>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</si>
  <si>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</si>
  <si>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</si>
  <si>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</si>
  <si>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</si>
  <si>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</si>
  <si>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</si>
  <si>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</si>
  <si>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</si>
  <si>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</si>
  <si>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</si>
  <si>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</si>
  <si>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</si>
  <si>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</si>
  <si>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</si>
  <si>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</si>
  <si>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</si>
  <si>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</si>
  <si>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</si>
  <si>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</si>
  <si>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</si>
  <si>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</si>
  <si>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</si>
  <si>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</si>
  <si>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</si>
  <si>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</si>
  <si>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</si>
  <si>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</si>
  <si>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</si>
  <si>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</si>
  <si>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</si>
  <si>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</si>
  <si>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</si>
  <si>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</si>
  <si>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</si>
  <si>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</si>
  <si>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</si>
  <si>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</si>
  <si>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</si>
  <si>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</si>
  <si>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</si>
  <si>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</si>
  <si>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</si>
  <si>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</si>
  <si>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</si>
  <si>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</si>
  <si>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</si>
  <si>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</si>
  <si>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</si>
  <si>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</si>
  <si>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</si>
  <si>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</si>
  <si>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</si>
  <si>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</si>
  <si>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</si>
  <si>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</si>
  <si>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</si>
  <si>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</si>
  <si>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</si>
  <si>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</si>
  <si>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</si>
  <si>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</si>
  <si>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</si>
  <si>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</si>
  <si>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</si>
  <si>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</si>
  <si>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</si>
  <si>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</si>
  <si>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</si>
  <si>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</si>
  <si>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</si>
  <si>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</si>
  <si>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</si>
  <si>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</si>
  <si>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</si>
  <si>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</si>
  <si>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</si>
  <si>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</si>
  <si>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</si>
  <si>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</si>
  <si>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</si>
  <si>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</si>
  <si>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</si>
  <si>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</si>
  <si>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</si>
  <si>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</si>
  <si>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</si>
  <si>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</si>
  <si>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</si>
  <si>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</si>
  <si>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</si>
  <si>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</si>
  <si>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</si>
  <si>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</si>
  <si>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</si>
  <si>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</si>
  <si>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</si>
  <si>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</si>
  <si>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</si>
  <si>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</si>
  <si>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</si>
  <si>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</si>
  <si>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</si>
  <si>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</si>
  <si>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</si>
  <si>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</si>
  <si>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</si>
  <si>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</si>
  <si>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</si>
  <si>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</si>
  <si>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</si>
  <si>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</si>
  <si>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</si>
  <si>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</si>
  <si>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</si>
  <si>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</si>
  <si>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</si>
  <si>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</si>
  <si>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</si>
  <si>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</si>
  <si>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</si>
  <si>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</si>
  <si>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</si>
  <si>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</si>
  <si>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</si>
  <si>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</si>
  <si>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</si>
  <si>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</si>
  <si>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</si>
  <si>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</si>
  <si>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</si>
  <si>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</si>
  <si>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</si>
  <si>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</si>
  <si>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</si>
  <si>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</si>
  <si>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</si>
  <si>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</si>
  <si>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</si>
  <si>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</si>
  <si>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</si>
  <si>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</si>
  <si>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</si>
  <si>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</si>
  <si>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</si>
  <si>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</si>
  <si>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</si>
  <si>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</si>
  <si>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</si>
  <si>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</si>
  <si>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</si>
  <si>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</si>
  <si>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</si>
  <si>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</si>
  <si>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</si>
  <si>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</si>
  <si>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</si>
  <si>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</si>
  <si>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</si>
  <si>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</si>
  <si>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</si>
  <si>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</si>
  <si>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</si>
  <si>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</si>
  <si>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</si>
  <si>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</si>
  <si>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</si>
  <si>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</si>
  <si>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</si>
  <si>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</si>
  <si>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</si>
  <si>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</si>
  <si>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</si>
  <si>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</si>
  <si>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</si>
  <si>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</si>
  <si>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</si>
  <si>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</si>
  <si>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</si>
  <si>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</si>
  <si>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</si>
  <si>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</si>
  <si>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</si>
  <si>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</si>
  <si>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</si>
  <si>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</si>
  <si>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</si>
  <si>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</si>
  <si>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</si>
  <si>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</si>
  <si>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</si>
  <si>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</si>
  <si>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</si>
  <si>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</si>
  <si>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</si>
  <si>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</si>
  <si>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</si>
  <si>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</si>
  <si>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</si>
  <si>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</si>
  <si>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</si>
  <si>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</si>
  <si>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</si>
  <si>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</si>
  <si>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</si>
  <si>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</si>
  <si>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</si>
  <si>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</si>
  <si>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</si>
  <si>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</si>
  <si>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</si>
  <si>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</si>
  <si>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</si>
  <si>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</si>
  <si>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</si>
  <si>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</si>
  <si>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</si>
  <si>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</si>
  <si>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</si>
  <si>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</si>
  <si>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</si>
  <si>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</si>
  <si>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</si>
  <si>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</si>
  <si>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</si>
  <si>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</si>
  <si>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</si>
  <si>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</si>
  <si>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</si>
  <si>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</si>
  <si>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</si>
  <si>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</si>
  <si>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</si>
  <si>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</si>
  <si>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</si>
  <si>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</si>
  <si>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</si>
  <si>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</si>
  <si>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</si>
  <si>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</si>
  <si>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</si>
  <si>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</si>
  <si>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</si>
  <si>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</si>
  <si>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</si>
  <si>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</si>
  <si>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</si>
  <si>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</si>
  <si>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</si>
  <si>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</si>
  <si>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</si>
  <si>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</si>
  <si>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</si>
  <si>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</si>
  <si>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</si>
  <si>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</si>
  <si>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</si>
  <si>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</si>
  <si>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</si>
  <si>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</si>
  <si>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</si>
  <si>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</si>
  <si>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</si>
  <si>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</si>
  <si>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</si>
  <si>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</si>
  <si>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</si>
  <si>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</si>
  <si>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</si>
  <si>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</si>
  <si>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</si>
  <si>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</si>
  <si>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</si>
  <si>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</si>
  <si>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</si>
  <si>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</si>
  <si>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</si>
  <si>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</si>
  <si>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</si>
  <si>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</si>
  <si>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</si>
  <si>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</si>
  <si>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</si>
  <si>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</si>
  <si>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</si>
  <si>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</si>
  <si>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</si>
  <si>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</si>
  <si>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</si>
  <si>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</si>
  <si>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</si>
  <si>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</si>
  <si>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</si>
  <si>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</si>
  <si>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</si>
  <si>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</si>
  <si>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</si>
  <si>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</si>
  <si>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</si>
  <si>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</si>
  <si>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</si>
  <si>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</si>
  <si>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</si>
  <si>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</si>
  <si>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</si>
  <si>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</si>
  <si>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</si>
  <si>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</si>
  <si>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</si>
  <si>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</si>
  <si>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</si>
  <si>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</si>
  <si>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</si>
  <si>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</si>
  <si>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</si>
  <si>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</si>
  <si>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</si>
  <si>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</si>
  <si>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</si>
  <si>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</si>
  <si>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</si>
  <si>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</si>
  <si>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</si>
  <si>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</si>
  <si>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</si>
  <si>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</si>
  <si>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</si>
  <si>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</si>
  <si>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</si>
  <si>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</si>
  <si>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</si>
  <si>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</si>
  <si>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</si>
  <si>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</si>
  <si>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</si>
  <si>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</si>
  <si>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</si>
  <si>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</si>
  <si>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</si>
  <si>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</si>
  <si>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</si>
  <si>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</si>
  <si>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</si>
  <si>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</si>
  <si>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</si>
  <si>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</si>
  <si>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</si>
  <si>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</si>
  <si>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</si>
  <si>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</si>
  <si>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</si>
  <si>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</si>
  <si>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</si>
  <si>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</si>
  <si>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</si>
  <si>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</si>
  <si>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</si>
  <si>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</si>
  <si>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</si>
  <si>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</si>
  <si>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</si>
  <si>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</si>
  <si>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</si>
  <si>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</si>
  <si>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</si>
  <si>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</si>
  <si>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</si>
  <si>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</si>
  <si>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</si>
  <si>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</si>
  <si>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</si>
  <si>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</si>
  <si>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</si>
  <si>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</si>
  <si>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</si>
  <si>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</si>
  <si>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</si>
  <si>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</si>
  <si>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</si>
  <si>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</si>
  <si>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</si>
  <si>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</si>
  <si>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</si>
  <si>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</si>
  <si>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</si>
  <si>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</si>
  <si>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</si>
  <si>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</si>
  <si>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</si>
  <si>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</si>
  <si>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</si>
  <si>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</si>
  <si>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</si>
  <si>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</si>
  <si>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</si>
  <si>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</si>
  <si>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</si>
  <si>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</si>
  <si>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</si>
  <si>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</si>
  <si>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</si>
  <si>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</si>
  <si>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</si>
  <si>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</si>
  <si>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</si>
  <si>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</si>
  <si>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</si>
  <si>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</si>
  <si>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</si>
  <si>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</si>
  <si>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</si>
  <si>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</si>
  <si>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</si>
  <si>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</si>
  <si>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</si>
  <si>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</si>
  <si>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</si>
  <si>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</si>
  <si>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</si>
  <si>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</si>
  <si>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</si>
  <si>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</si>
  <si>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</si>
  <si>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</si>
  <si>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</si>
  <si>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</si>
  <si>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</si>
  <si>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</si>
  <si>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</si>
  <si>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</si>
  <si>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</si>
  <si>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</si>
  <si>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</si>
  <si>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</si>
  <si>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</si>
  <si>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</si>
  <si>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</si>
  <si>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</si>
  <si>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</si>
  <si>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</si>
  <si>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</si>
  <si>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</si>
  <si>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</si>
  <si>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</si>
  <si>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</si>
  <si>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</si>
  <si>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</si>
  <si>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</si>
  <si>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</si>
  <si>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</si>
  <si>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</si>
  <si>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</si>
  <si>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</si>
  <si>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</si>
  <si>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</si>
  <si>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</si>
  <si>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</si>
  <si>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</si>
  <si>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</si>
  <si>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</si>
  <si>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</si>
  <si>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</si>
  <si>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</si>
  <si>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</si>
  <si>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</si>
  <si>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</si>
  <si>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</si>
  <si>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</si>
  <si>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</si>
  <si>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</si>
  <si>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</si>
  <si>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</si>
  <si>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</si>
  <si>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</si>
  <si>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</si>
  <si>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</si>
  <si>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</si>
  <si>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</si>
  <si>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</si>
  <si>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</si>
  <si>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</si>
  <si>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</si>
  <si>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</si>
  <si>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</si>
  <si>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</si>
  <si>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</si>
  <si>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</si>
  <si>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</si>
  <si>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</si>
  <si>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</si>
  <si>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</si>
  <si>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</si>
  <si>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</si>
  <si>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</si>
  <si>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</si>
  <si>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</si>
  <si>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</si>
  <si>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</si>
  <si>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</si>
  <si>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</si>
  <si>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</si>
  <si>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</si>
  <si>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</si>
  <si>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</si>
  <si>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</si>
  <si>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</si>
  <si>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</si>
  <si>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</si>
  <si>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</si>
  <si>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</si>
  <si>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</si>
  <si>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</si>
  <si>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</si>
  <si>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</si>
  <si>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</si>
  <si>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</si>
  <si>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</si>
  <si>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</si>
  <si>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</si>
  <si>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</si>
  <si>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</si>
  <si>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</si>
  <si>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</si>
  <si>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</si>
  <si>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</si>
  <si>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</si>
  <si>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</si>
  <si>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</si>
  <si>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</si>
  <si>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</si>
  <si>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</si>
  <si>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</si>
  <si>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</si>
  <si>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</si>
  <si>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</si>
  <si>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</si>
  <si>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</si>
  <si>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</si>
  <si>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</si>
  <si>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</si>
  <si>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</si>
  <si>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</si>
  <si>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</si>
  <si>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</si>
  <si>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</si>
  <si>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</si>
  <si>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</si>
  <si>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</si>
  <si>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</si>
  <si>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</si>
  <si>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</si>
  <si>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</si>
  <si>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</si>
  <si>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</si>
  <si>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</si>
  <si>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</si>
  <si>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</si>
  <si>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</si>
  <si>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</si>
  <si>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</si>
  <si>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</si>
  <si>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</si>
  <si>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</si>
  <si>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</si>
  <si>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</si>
  <si>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</si>
  <si>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</si>
  <si>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</si>
  <si>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</si>
  <si>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</si>
  <si>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</si>
  <si>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</si>
  <si>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</si>
  <si>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</si>
  <si>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</si>
  <si>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</si>
  <si>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</si>
  <si>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</si>
  <si>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</si>
  <si>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</si>
  <si>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</si>
  <si>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</si>
  <si>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</si>
  <si>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</si>
  <si>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</si>
  <si>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</si>
  <si>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</si>
  <si>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</si>
  <si>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</si>
  <si>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</si>
  <si>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</si>
  <si>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</si>
  <si>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</si>
  <si>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</si>
  <si>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</si>
  <si>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</si>
  <si>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</si>
  <si>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</si>
  <si>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</si>
  <si>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</si>
  <si>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</si>
  <si>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</si>
  <si>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</si>
  <si>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</si>
  <si>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</si>
  <si>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</si>
  <si>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</si>
  <si>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</si>
  <si>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</si>
  <si>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</si>
  <si>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</si>
  <si>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</si>
  <si>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</si>
  <si>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</si>
  <si>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</si>
  <si>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</si>
  <si>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</si>
  <si>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</si>
  <si>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</si>
  <si>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</si>
  <si>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</si>
  <si>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</si>
  <si>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</si>
  <si>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</si>
  <si>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</si>
  <si>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</si>
  <si>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</si>
  <si>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</si>
  <si>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</si>
  <si>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</si>
  <si>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</si>
  <si>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</si>
  <si>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</si>
  <si>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</si>
  <si>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</si>
  <si>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</si>
  <si>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</si>
  <si>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</si>
  <si>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</si>
  <si>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</si>
  <si>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</si>
  <si>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</si>
  <si>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</si>
  <si>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</si>
  <si>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</si>
  <si>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</si>
  <si>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</si>
  <si>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</si>
  <si>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</si>
  <si>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</si>
  <si>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</si>
  <si>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</si>
  <si>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</si>
  <si>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</si>
  <si>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</si>
  <si>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</si>
  <si>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</si>
  <si>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</si>
  <si>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</si>
  <si>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</si>
  <si>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</si>
  <si>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</si>
  <si>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</si>
  <si>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</si>
  <si>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</si>
  <si>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</si>
  <si>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</si>
  <si>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</si>
  <si>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</si>
  <si>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</si>
  <si>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</si>
  <si>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</si>
  <si>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</si>
  <si>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</si>
  <si>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</si>
  <si>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</si>
  <si>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</si>
  <si>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</si>
  <si>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</si>
  <si>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</si>
  <si>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</si>
  <si>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</si>
  <si>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</si>
  <si>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</si>
  <si>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</si>
  <si>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</si>
  <si>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</si>
  <si>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</si>
  <si>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</si>
  <si>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</si>
  <si>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</si>
  <si>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</si>
  <si>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</si>
  <si>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</si>
  <si>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</si>
  <si>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</si>
  <si>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</si>
  <si>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</si>
  <si>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</si>
  <si>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</si>
  <si>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</si>
  <si>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</si>
  <si>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</si>
  <si>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</si>
  <si>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</si>
  <si>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</si>
  <si>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</si>
  <si>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</si>
  <si>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</si>
  <si>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</si>
  <si>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</si>
  <si>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</si>
  <si>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</si>
  <si>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</si>
  <si>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</si>
  <si>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</si>
  <si>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</si>
  <si>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</si>
  <si>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</si>
  <si>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</si>
  <si>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</si>
  <si>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</si>
  <si>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</si>
  <si>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</si>
  <si>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</si>
  <si>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</si>
  <si>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</si>
  <si>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</si>
  <si>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</si>
  <si>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</si>
  <si>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</si>
  <si>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</si>
  <si>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</si>
  <si>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</si>
  <si>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</si>
  <si>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</si>
  <si>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</si>
  <si>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</si>
  <si>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</si>
  <si>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</si>
  <si>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</si>
  <si>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</si>
  <si>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</si>
  <si>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</si>
  <si>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</si>
  <si>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</si>
  <si>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</si>
  <si>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</si>
  <si>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</si>
  <si>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</si>
  <si>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</si>
  <si>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</si>
  <si>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</si>
  <si>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</si>
  <si>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</si>
  <si>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</si>
  <si>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</si>
  <si>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</si>
  <si>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</si>
  <si>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</si>
  <si>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</si>
  <si>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</si>
  <si>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</si>
  <si>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</si>
  <si>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</si>
  <si>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</si>
  <si>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</si>
  <si>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</si>
  <si>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</si>
  <si>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</si>
  <si>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</si>
  <si>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</si>
  <si>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</si>
  <si>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</si>
  <si>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</si>
  <si>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</si>
  <si>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</si>
  <si>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</si>
  <si>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</si>
  <si>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</si>
  <si>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</si>
  <si>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</si>
  <si>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</si>
  <si>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</si>
  <si>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</si>
  <si>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</si>
  <si>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</si>
  <si>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</si>
  <si>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</si>
  <si>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</si>
  <si>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</si>
  <si>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</si>
  <si>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</si>
  <si>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</si>
  <si>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</si>
  <si>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</si>
  <si>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</si>
  <si>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</si>
  <si>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</si>
  <si>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</si>
  <si>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</si>
  <si>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</si>
  <si>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</si>
  <si>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</si>
  <si>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</si>
  <si>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</si>
  <si>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</si>
  <si>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</si>
  <si>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</si>
  <si>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</si>
  <si>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</si>
  <si>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</si>
  <si>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</si>
  <si>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</si>
  <si>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</si>
  <si>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</si>
  <si>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</si>
  <si>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</si>
  <si>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</si>
  <si>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</si>
  <si>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</si>
  <si>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</si>
  <si>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</si>
  <si>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</si>
  <si>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</si>
  <si>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</si>
  <si>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</si>
  <si>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</si>
  <si>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</si>
  <si>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</si>
  <si>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</si>
  <si>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</si>
  <si>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</si>
  <si>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</si>
  <si>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</si>
  <si>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</si>
  <si>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</si>
  <si>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</si>
  <si>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</si>
  <si>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</si>
  <si>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</si>
  <si>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</si>
  <si>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</si>
  <si>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</si>
  <si>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</si>
  <si>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</si>
  <si>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</si>
  <si>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</si>
  <si>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</si>
  <si>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</si>
  <si>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</si>
  <si>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</si>
  <si>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</si>
  <si>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</si>
  <si>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</si>
  <si>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</si>
  <si>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</si>
  <si>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</si>
  <si>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</si>
  <si>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</si>
  <si>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</si>
  <si>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</si>
  <si>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</si>
  <si>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</si>
  <si>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</si>
  <si>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</si>
  <si>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</si>
  <si>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</si>
  <si>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</si>
  <si>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</si>
  <si>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</si>
  <si>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</si>
  <si>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</si>
  <si>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</si>
  <si>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</si>
  <si>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</si>
  <si>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</si>
  <si>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</si>
  <si>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</si>
  <si>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</si>
  <si>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</si>
  <si>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</si>
  <si>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</si>
  <si>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</si>
  <si>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</si>
  <si>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</si>
  <si>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</si>
  <si>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</si>
  <si>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</si>
  <si>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</si>
  <si>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</si>
  <si>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</si>
  <si>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</si>
  <si>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</si>
  <si>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</si>
  <si>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</si>
  <si>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</si>
  <si>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</si>
  <si>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</si>
  <si>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</si>
  <si>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</si>
  <si>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</si>
  <si>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</si>
  <si>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</si>
  <si>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</si>
  <si>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</si>
  <si>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</si>
  <si>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</si>
  <si>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</si>
  <si>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</si>
  <si>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</si>
  <si>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</si>
  <si>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</si>
  <si>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</si>
  <si>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</si>
  <si>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</si>
  <si>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</si>
  <si>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</si>
  <si>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</si>
  <si>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</si>
  <si>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</si>
  <si>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</si>
  <si>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</si>
  <si>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</si>
  <si>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</si>
  <si>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</si>
  <si>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</si>
  <si>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</si>
  <si>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</si>
  <si>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</si>
  <si>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</si>
  <si>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</si>
  <si>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</si>
  <si>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</si>
  <si>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</si>
  <si>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</si>
  <si>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</si>
  <si>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</si>
  <si>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</si>
  <si>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</si>
  <si>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</si>
  <si>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</si>
  <si>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</si>
  <si>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</si>
  <si>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</si>
  <si>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</si>
  <si>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</si>
  <si>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</si>
  <si>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</si>
  <si>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</si>
  <si>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</si>
  <si>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</si>
  <si>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</si>
  <si>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</si>
  <si>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</si>
  <si>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</si>
  <si>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</si>
  <si>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</si>
  <si>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</si>
  <si>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</si>
  <si>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</si>
  <si>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</si>
  <si>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</si>
  <si>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</si>
  <si>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</si>
  <si>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</si>
  <si>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</si>
  <si>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</si>
  <si>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</si>
  <si>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</si>
  <si>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</si>
  <si>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</si>
  <si>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</si>
  <si>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</si>
  <si>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</si>
  <si>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</si>
  <si>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</si>
  <si>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</si>
  <si>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</si>
  <si>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</si>
  <si>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</si>
  <si>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</si>
  <si>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</si>
  <si>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</si>
  <si>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</si>
  <si>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</si>
  <si>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</si>
  <si>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</si>
  <si>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</si>
  <si>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</si>
  <si>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</si>
  <si>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</si>
  <si>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</si>
  <si>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</si>
  <si>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</si>
  <si>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</si>
  <si>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</si>
  <si>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</si>
  <si>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</si>
  <si>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</si>
  <si>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</si>
  <si>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</si>
  <si>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</si>
  <si>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</si>
  <si>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</si>
  <si>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</si>
  <si>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</si>
  <si>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</si>
  <si>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</si>
  <si>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</si>
  <si>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</si>
  <si>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</si>
  <si>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</si>
  <si>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</si>
  <si>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</si>
  <si>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</si>
  <si>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</si>
  <si>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</si>
  <si>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</si>
  <si>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</si>
  <si>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</si>
  <si>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</si>
  <si>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</si>
  <si>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</si>
  <si>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</si>
  <si>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</si>
  <si>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</si>
  <si>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</si>
  <si>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</si>
  <si>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</si>
  <si>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</si>
  <si>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</si>
  <si>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</si>
  <si>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</si>
  <si>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</si>
  <si>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</si>
  <si>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</si>
  <si>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</si>
  <si>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</si>
  <si>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</si>
  <si>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</si>
  <si>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</si>
  <si>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</si>
  <si>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</si>
  <si>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</si>
  <si>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</si>
  <si>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</si>
  <si>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</si>
  <si>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</si>
  <si>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</si>
  <si>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</si>
  <si>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</si>
  <si>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</si>
  <si>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</si>
  <si>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</si>
  <si>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</si>
  <si>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</si>
  <si>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</si>
  <si>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</si>
  <si>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</si>
  <si>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</si>
  <si>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</si>
  <si>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</si>
  <si>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</si>
  <si>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</si>
  <si>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</si>
  <si>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</si>
  <si>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</si>
  <si>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</si>
  <si>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</si>
  <si>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</si>
  <si>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</si>
  <si>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</si>
  <si>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</si>
  <si>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</si>
  <si>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</si>
  <si>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</si>
  <si>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</si>
  <si>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</si>
  <si>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</si>
  <si>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</si>
  <si>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</si>
  <si>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</si>
  <si>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</si>
  <si>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</si>
  <si>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</si>
  <si>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</si>
  <si>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</si>
  <si>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</si>
  <si>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</si>
  <si>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</si>
  <si>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</si>
  <si>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</si>
  <si>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</si>
  <si>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</si>
  <si>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</si>
  <si>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</si>
  <si>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</si>
  <si>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</si>
  <si>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</si>
  <si>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</si>
  <si>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</si>
  <si>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</si>
  <si>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</si>
  <si>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</si>
  <si>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</si>
  <si>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</si>
  <si>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</si>
  <si>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</si>
  <si>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</si>
  <si>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</si>
  <si>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</si>
  <si>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</si>
  <si>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</si>
  <si>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</si>
  <si>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</si>
  <si>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</si>
  <si>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</si>
  <si>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</si>
  <si>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</si>
  <si>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</si>
  <si>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</si>
  <si>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</si>
  <si>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</si>
  <si>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</si>
  <si>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</si>
  <si>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</si>
  <si>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</si>
  <si>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</si>
  <si>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</si>
  <si>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</si>
  <si>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</si>
  <si>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</si>
  <si>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</si>
  <si>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</si>
  <si>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</si>
  <si>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</si>
  <si>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</si>
  <si>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</si>
  <si>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</si>
  <si>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</si>
  <si>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</si>
  <si>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</si>
  <si>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</si>
  <si>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</si>
  <si>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</si>
  <si>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</si>
  <si>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</si>
  <si>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</si>
  <si>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</si>
  <si>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</si>
  <si>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</si>
  <si>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</si>
  <si>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</si>
  <si>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</si>
  <si>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</si>
  <si>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</si>
  <si>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</si>
  <si>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</si>
  <si>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</si>
  <si>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</si>
  <si>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</si>
  <si>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</si>
  <si>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</si>
  <si>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</si>
  <si>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</si>
  <si>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</si>
  <si>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</si>
  <si>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</si>
  <si>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</si>
  <si>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</si>
  <si>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</si>
  <si>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</si>
  <si>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</si>
  <si>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</si>
  <si>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</si>
  <si>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</si>
  <si>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</si>
  <si>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</si>
  <si>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</si>
  <si>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</si>
  <si>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</si>
  <si>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</si>
  <si>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</si>
  <si>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</si>
  <si>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</si>
  <si>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</si>
  <si>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</si>
  <si>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</si>
  <si>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</si>
  <si>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</si>
  <si>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</si>
  <si>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</si>
  <si>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</si>
  <si>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</si>
  <si>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</si>
  <si>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</si>
  <si>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</si>
  <si>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</si>
  <si>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</si>
  <si>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</si>
  <si>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</si>
  <si>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</si>
  <si>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</si>
  <si>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</si>
  <si>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</si>
  <si>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</si>
  <si>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</si>
  <si>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</si>
  <si>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</si>
  <si>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</si>
  <si>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</si>
  <si>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</si>
  <si>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</si>
  <si>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</si>
  <si>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</si>
  <si>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</si>
  <si>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</si>
  <si>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</si>
  <si>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</si>
  <si>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</si>
  <si>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</si>
  <si>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</si>
  <si>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</si>
  <si>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</si>
  <si>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</si>
  <si>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</si>
  <si>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</si>
  <si>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</si>
  <si>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</si>
  <si>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</si>
  <si>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</si>
  <si>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</si>
  <si>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</si>
  <si>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</si>
  <si>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</si>
  <si>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</si>
  <si>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</si>
  <si>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</si>
  <si>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</si>
  <si>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</si>
  <si>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</si>
  <si>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</si>
  <si>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</si>
  <si>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</si>
  <si>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</si>
  <si>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</si>
  <si>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</si>
  <si>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</si>
  <si>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</si>
  <si>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</si>
  <si>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</si>
  <si>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</si>
  <si>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</si>
  <si>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</si>
  <si>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</si>
  <si>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</si>
  <si>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</si>
  <si>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</si>
  <si>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</si>
  <si>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</si>
  <si>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</si>
  <si>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</si>
  <si>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</si>
  <si>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</si>
  <si>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</si>
  <si>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</si>
  <si>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</si>
  <si>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</si>
  <si>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</si>
  <si>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</si>
  <si>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</si>
  <si>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</si>
  <si>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</si>
  <si>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</si>
  <si>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</si>
  <si>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</si>
  <si>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</si>
  <si>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</si>
  <si>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</si>
  <si>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</si>
  <si>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</si>
  <si>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</si>
  <si>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</si>
  <si>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</si>
  <si>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</si>
  <si>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</si>
  <si>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</si>
  <si>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</si>
  <si>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</si>
  <si>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</si>
  <si>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</si>
  <si>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</si>
  <si>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</si>
  <si>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</si>
  <si>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</si>
  <si>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</si>
  <si>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</si>
  <si>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</si>
  <si>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</si>
  <si>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</si>
  <si>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</si>
  <si>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</si>
  <si>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</si>
  <si>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</si>
  <si>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</si>
  <si>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</si>
  <si>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</si>
  <si>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</si>
  <si>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</si>
  <si>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</si>
  <si>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</si>
  <si>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</si>
  <si>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</si>
  <si>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</si>
  <si>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</si>
  <si>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</si>
  <si>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</si>
  <si>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</si>
  <si>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</si>
  <si>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</si>
  <si>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</si>
  <si>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</si>
  <si>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</si>
  <si>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</si>
  <si>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</si>
  <si>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</si>
  <si>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</si>
  <si>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</si>
  <si>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</si>
  <si>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</si>
  <si>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</si>
  <si>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</si>
  <si>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</si>
  <si>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</si>
  <si>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</si>
  <si>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</si>
  <si>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</si>
  <si>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</si>
  <si>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</si>
  <si>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</si>
  <si>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</si>
  <si>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</si>
  <si>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</si>
  <si>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</si>
  <si>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</si>
  <si>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</si>
  <si>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</si>
  <si>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</si>
  <si>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</si>
  <si>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</si>
  <si>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</si>
  <si>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</si>
  <si>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</si>
  <si>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</si>
  <si>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</si>
  <si>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</si>
  <si>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</si>
  <si>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</si>
  <si>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</si>
  <si>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</si>
  <si>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</si>
  <si>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</si>
  <si>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</si>
  <si>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</si>
  <si>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</si>
  <si>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</si>
  <si>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</si>
  <si>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</si>
  <si>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</si>
  <si>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</si>
  <si>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</si>
  <si>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</si>
  <si>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</si>
  <si>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</si>
  <si>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</si>
  <si>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</si>
  <si>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</si>
  <si>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</si>
  <si>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</si>
  <si>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</si>
  <si>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</si>
  <si>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</si>
  <si>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</si>
  <si>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</si>
  <si>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</si>
  <si>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</si>
  <si>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</si>
  <si>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</si>
  <si>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</si>
  <si>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</si>
  <si>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</si>
  <si>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</si>
  <si>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</si>
  <si>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</si>
  <si>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</si>
  <si>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</si>
  <si>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</si>
  <si>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</si>
  <si>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</si>
  <si>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</si>
  <si>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</si>
  <si>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</si>
  <si>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</si>
  <si>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</si>
  <si>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</si>
  <si>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</si>
  <si>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</si>
  <si>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</si>
  <si>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</si>
  <si>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</si>
  <si>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</si>
  <si>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</si>
  <si>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</si>
  <si>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</si>
  <si>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</si>
  <si>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</si>
  <si>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</si>
  <si>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</si>
  <si>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</si>
  <si>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</si>
  <si>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</si>
  <si>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</si>
  <si>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</si>
  <si>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</si>
  <si>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</si>
  <si>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</si>
  <si>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</si>
  <si>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</si>
  <si>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</si>
  <si>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</si>
  <si>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</si>
  <si>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</si>
  <si>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</si>
  <si>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</si>
  <si>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</si>
  <si>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</si>
  <si>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</si>
  <si>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</si>
  <si>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</si>
  <si>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</si>
  <si>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</si>
  <si>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</si>
  <si>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</si>
  <si>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</si>
  <si>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</si>
  <si>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</si>
  <si>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</si>
  <si>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</si>
  <si>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</si>
  <si>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</si>
  <si>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</si>
  <si>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</si>
  <si>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</si>
  <si>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</si>
  <si>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</si>
  <si>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</si>
  <si>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</si>
  <si>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</si>
  <si>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</si>
  <si>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</si>
  <si>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</si>
  <si>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</si>
  <si>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</si>
  <si>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</si>
  <si>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</si>
  <si>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</si>
  <si>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</si>
  <si>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</si>
  <si>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</si>
  <si>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</si>
  <si>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</si>
  <si>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</si>
  <si>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</si>
  <si>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</si>
  <si>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</si>
  <si>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</si>
  <si>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</si>
  <si>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</si>
  <si>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</si>
  <si>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</si>
  <si>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</si>
  <si>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</si>
  <si>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</si>
  <si>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</si>
  <si>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</si>
  <si>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</si>
  <si>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</si>
  <si>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</si>
  <si>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</si>
  <si>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</si>
  <si>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</si>
  <si>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</si>
  <si>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</si>
  <si>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</si>
  <si>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</si>
  <si>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</si>
  <si>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</si>
  <si>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</si>
  <si>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</si>
  <si>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</si>
  <si>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</si>
  <si>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</si>
  <si>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</si>
  <si>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</si>
  <si>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</si>
  <si>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</si>
  <si>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</si>
  <si>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</si>
  <si>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</si>
  <si>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</si>
  <si>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</si>
  <si>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</si>
  <si>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</si>
  <si>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</si>
  <si>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</si>
  <si>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</si>
  <si>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</si>
  <si>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</si>
  <si>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</si>
  <si>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</si>
  <si>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</si>
  <si>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</si>
  <si>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</si>
  <si>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</si>
  <si>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</si>
  <si>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</si>
  <si>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</si>
  <si>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</si>
  <si>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</si>
  <si>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</si>
  <si>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</si>
  <si>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</si>
  <si>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</si>
  <si>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</si>
  <si>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</si>
  <si>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</si>
  <si>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</si>
  <si>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</si>
  <si>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</si>
  <si>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</si>
  <si>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</si>
  <si>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</si>
  <si>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</si>
  <si>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</si>
  <si>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</si>
  <si>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</si>
  <si>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</si>
  <si>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</si>
  <si>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</si>
  <si>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</si>
  <si>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</si>
  <si>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</si>
  <si>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</si>
  <si>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</si>
  <si>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</si>
  <si>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</si>
  <si>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</si>
  <si>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</si>
  <si>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</si>
  <si>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</si>
  <si>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</si>
  <si>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</si>
  <si>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</si>
  <si>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</si>
  <si>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</si>
  <si>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</si>
  <si>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</si>
  <si>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</si>
  <si>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</si>
  <si>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</si>
  <si>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</si>
  <si>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</si>
  <si>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</si>
  <si>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</si>
  <si>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</si>
  <si>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</si>
  <si>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</si>
  <si>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</si>
  <si>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</si>
  <si>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</si>
  <si>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</si>
  <si>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</si>
  <si>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</si>
  <si>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</si>
  <si>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</si>
  <si>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</si>
  <si>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</si>
  <si>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</si>
  <si>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</si>
  <si>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</si>
  <si>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</si>
  <si>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</si>
  <si>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</si>
  <si>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</si>
  <si>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</si>
  <si>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</si>
  <si>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</si>
  <si>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</si>
  <si>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</si>
  <si>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</si>
  <si>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</si>
  <si>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</si>
  <si>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</si>
  <si>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</si>
  <si>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</si>
  <si>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</si>
  <si>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</si>
  <si>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</si>
  <si>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</si>
  <si>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</si>
  <si>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</si>
  <si>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</si>
  <si>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</si>
  <si>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</si>
  <si>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</si>
  <si>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</si>
  <si>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</si>
  <si>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</si>
  <si>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</si>
  <si>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</si>
  <si>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</si>
  <si>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</si>
  <si>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</si>
  <si>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</si>
  <si>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</si>
  <si>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</si>
  <si>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</si>
  <si>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</si>
  <si>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</si>
  <si>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</si>
  <si>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</si>
  <si>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</si>
  <si>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</si>
  <si>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</si>
  <si>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</si>
  <si>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</si>
  <si>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</si>
  <si>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</si>
  <si>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</si>
  <si>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</si>
  <si>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</si>
  <si>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</si>
  <si>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</si>
  <si>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</si>
  <si>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</si>
  <si>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</si>
  <si>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</si>
  <si>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</si>
  <si>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</si>
  <si>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</si>
  <si>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</si>
  <si>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</si>
  <si>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</si>
  <si>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</si>
  <si>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</si>
  <si>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</si>
  <si>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</si>
  <si>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</si>
  <si>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</si>
  <si>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</si>
  <si>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</si>
  <si>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</si>
  <si>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</si>
  <si>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</si>
  <si>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</si>
  <si>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</si>
  <si>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</si>
  <si>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</si>
  <si>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</si>
  <si>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</si>
  <si>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</si>
  <si>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</si>
  <si>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</si>
  <si>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</si>
  <si>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</si>
  <si>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</si>
  <si>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</si>
  <si>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</si>
  <si>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</si>
  <si>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</si>
  <si>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</si>
  <si>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</si>
  <si>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</si>
  <si>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</si>
  <si>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</si>
  <si>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</si>
  <si>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</si>
  <si>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</si>
  <si>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</si>
  <si>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</si>
  <si>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</si>
  <si>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</si>
  <si>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</si>
  <si>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</si>
  <si>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</si>
  <si>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</si>
  <si>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</si>
  <si>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</si>
  <si>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</si>
  <si>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</si>
  <si>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</si>
  <si>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</si>
  <si>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</si>
  <si>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</si>
  <si>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</si>
  <si>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</si>
  <si>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</si>
  <si>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</si>
  <si>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</si>
  <si>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</si>
  <si>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</si>
  <si>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</si>
  <si>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</si>
  <si>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</si>
  <si>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</si>
  <si>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</si>
  <si>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</si>
  <si>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</si>
  <si>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</si>
  <si>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</si>
  <si>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</si>
  <si>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</si>
  <si>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</si>
  <si>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</si>
  <si>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</si>
  <si>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</si>
  <si>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</si>
  <si>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</si>
  <si>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</si>
  <si>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</si>
  <si>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</si>
  <si>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</si>
  <si>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</si>
  <si>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</si>
  <si>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</si>
  <si>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</si>
  <si>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</si>
  <si>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</si>
  <si>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</si>
  <si>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</si>
  <si>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</si>
  <si>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</si>
  <si>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</si>
  <si>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</si>
  <si>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</si>
  <si>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</si>
  <si>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</si>
  <si>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</si>
  <si>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</si>
  <si>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</si>
  <si>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</si>
  <si>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</si>
  <si>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</si>
  <si>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</si>
  <si>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</si>
  <si>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</si>
  <si>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</si>
  <si>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</si>
  <si>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</si>
  <si>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</si>
  <si>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</si>
  <si>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</si>
  <si>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</si>
  <si>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</si>
  <si>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</si>
  <si>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</si>
  <si>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</si>
  <si>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</si>
  <si>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</si>
  <si>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</si>
  <si>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</si>
  <si>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</si>
  <si>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</si>
  <si>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</si>
  <si>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</si>
  <si>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</si>
  <si>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</si>
  <si>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</si>
  <si>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</si>
  <si>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</si>
  <si>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</si>
  <si>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</si>
  <si>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</si>
  <si>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</si>
  <si>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</si>
  <si>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</si>
  <si>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</si>
  <si>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</si>
  <si>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</si>
  <si>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</si>
  <si>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</si>
  <si>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</si>
  <si>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</si>
  <si>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</si>
  <si>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</si>
  <si>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</si>
  <si>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</si>
  <si>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</si>
  <si>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</si>
  <si>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</si>
  <si>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</si>
  <si>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</si>
  <si>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</si>
  <si>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</si>
  <si>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</si>
  <si>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</si>
  <si>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</si>
  <si>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</si>
  <si>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</si>
  <si>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</si>
  <si>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</si>
  <si>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</si>
  <si>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</si>
  <si>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</si>
  <si>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</si>
  <si>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</si>
  <si>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</si>
  <si>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</si>
  <si>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</si>
  <si>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</si>
  <si>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</si>
  <si>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</si>
  <si>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</si>
  <si>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</si>
  <si>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</si>
  <si>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</si>
  <si>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</si>
  <si>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</si>
  <si>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</si>
  <si>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</si>
  <si>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</si>
  <si>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</si>
  <si>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</si>
  <si>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</si>
  <si>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</si>
  <si>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</si>
  <si>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</si>
  <si>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</si>
  <si>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</si>
  <si>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</si>
  <si>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</si>
  <si>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</si>
  <si>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</si>
  <si>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</si>
  <si>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</si>
  <si>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</si>
  <si>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</si>
  <si>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</si>
  <si>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</si>
  <si>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</si>
  <si>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</si>
  <si>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</si>
  <si>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</si>
  <si>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</si>
  <si>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</si>
  <si>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</si>
  <si>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</si>
  <si>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</si>
  <si>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</si>
  <si>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</si>
  <si>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</si>
  <si>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</si>
  <si>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</si>
  <si>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</si>
  <si>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</si>
  <si>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</si>
  <si>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</si>
  <si>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</si>
  <si>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</si>
  <si>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</si>
  <si>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</si>
  <si>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</si>
  <si>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</si>
  <si>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</si>
  <si>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</si>
  <si>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</si>
  <si>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</si>
  <si>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</si>
  <si>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</si>
  <si>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</si>
  <si>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</si>
  <si>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</si>
  <si>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</si>
  <si>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</si>
  <si>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</si>
  <si>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</si>
  <si>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</si>
  <si>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</si>
  <si>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</si>
  <si>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</si>
  <si>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</si>
  <si>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</si>
  <si>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</si>
  <si>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</si>
  <si>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</si>
  <si>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</si>
  <si>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</si>
  <si>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</si>
  <si>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</si>
  <si>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</si>
  <si>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</si>
  <si>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</si>
  <si>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</si>
  <si>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</si>
  <si>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</si>
  <si>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</si>
  <si>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</si>
  <si>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</si>
  <si>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</si>
  <si>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</si>
  <si>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</si>
  <si>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</si>
  <si>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</si>
  <si>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</si>
  <si>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</si>
  <si>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</si>
  <si>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</si>
  <si>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</si>
  <si>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</si>
  <si>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</si>
  <si>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</si>
  <si>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</si>
  <si>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</si>
  <si>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</si>
  <si>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</si>
  <si>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</si>
  <si>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</si>
  <si>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</si>
  <si>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</si>
  <si>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</si>
  <si>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</si>
  <si>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</si>
  <si>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</si>
  <si>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</si>
  <si>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</si>
  <si>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</si>
  <si>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</si>
  <si>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</si>
  <si>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</si>
  <si>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</si>
  <si>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</si>
  <si>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</si>
  <si>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</si>
  <si>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</si>
  <si>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</si>
  <si>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</si>
  <si>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</si>
  <si>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</si>
  <si>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</si>
  <si>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</si>
  <si>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</si>
  <si>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</si>
  <si>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</si>
  <si>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</si>
  <si>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</si>
  <si>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</si>
  <si>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</si>
  <si>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</si>
  <si>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</si>
  <si>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</si>
  <si>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</si>
  <si>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</si>
  <si>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</si>
  <si>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</si>
  <si>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</si>
  <si>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</si>
  <si>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</si>
  <si>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</si>
  <si>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</si>
  <si>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</si>
  <si>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</si>
  <si>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</si>
  <si>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</si>
  <si>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</si>
  <si>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</si>
  <si>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</si>
  <si>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</si>
  <si>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</si>
  <si>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</si>
  <si>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</si>
  <si>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</si>
  <si>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</si>
  <si>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</si>
  <si>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</si>
  <si>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</si>
  <si>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</si>
  <si>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</si>
  <si>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</si>
  <si>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</si>
  <si>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</si>
  <si>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</si>
  <si>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</si>
  <si>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</si>
  <si>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</si>
  <si>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</si>
  <si>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</si>
  <si>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</si>
  <si>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</si>
  <si>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</si>
  <si>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</si>
  <si>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</si>
  <si>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</si>
  <si>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</si>
  <si>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</si>
  <si>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</si>
  <si>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</si>
  <si>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</si>
  <si>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</si>
  <si>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</si>
  <si>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</si>
  <si>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</si>
  <si>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</si>
  <si>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</si>
  <si>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</si>
  <si>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</si>
  <si>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</si>
  <si>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</si>
  <si>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</si>
  <si>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</si>
  <si>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</si>
  <si>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</si>
  <si>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</si>
  <si>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</si>
  <si>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</si>
  <si>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</si>
  <si>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</si>
  <si>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</si>
  <si>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</si>
  <si>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</si>
  <si>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</si>
  <si>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</si>
  <si>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</si>
  <si>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</si>
  <si>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</si>
  <si>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</si>
  <si>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</si>
  <si>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</si>
  <si>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</si>
  <si>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</si>
  <si>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</si>
  <si>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</si>
  <si>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</si>
  <si>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</si>
  <si>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</si>
  <si>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</si>
  <si>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</si>
  <si>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</si>
  <si>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</si>
  <si>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</si>
  <si>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</si>
  <si>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</si>
  <si>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</si>
  <si>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</si>
  <si>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</si>
  <si>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</si>
  <si>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</si>
  <si>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</si>
  <si>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</si>
  <si>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</si>
  <si>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</si>
  <si>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</si>
  <si>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</si>
  <si>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</si>
  <si>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</si>
  <si>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</si>
  <si>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</si>
  <si>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</si>
  <si>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</si>
  <si>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</si>
  <si>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</si>
  <si>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</si>
  <si>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</si>
  <si>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</si>
  <si>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</si>
  <si>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</si>
  <si>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</si>
  <si>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</si>
  <si>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</si>
  <si>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</si>
  <si>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</si>
  <si>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</si>
  <si>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</si>
  <si>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</si>
  <si>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</si>
  <si>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</si>
  <si>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</si>
  <si>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</si>
  <si>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</si>
  <si>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</si>
  <si>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</si>
  <si>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</si>
  <si>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</si>
  <si>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</si>
  <si>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</si>
  <si>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</si>
  <si>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</si>
  <si>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</si>
  <si>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</si>
  <si>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</si>
  <si>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</si>
  <si>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</si>
  <si>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</si>
  <si>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</si>
  <si>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</si>
  <si>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</si>
  <si>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</si>
  <si>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</si>
  <si>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</si>
  <si>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</si>
  <si>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</si>
  <si>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</si>
  <si>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</si>
  <si>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</si>
  <si>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</si>
  <si>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</si>
  <si>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</si>
  <si>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</si>
  <si>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</si>
  <si>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</si>
  <si>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</si>
  <si>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</si>
  <si>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</si>
  <si>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</si>
  <si>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</si>
  <si>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</si>
  <si>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</si>
  <si>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</si>
  <si>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</si>
  <si>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</si>
  <si>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</si>
  <si>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</si>
  <si>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</si>
  <si>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</si>
  <si>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</si>
  <si>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</si>
  <si>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</si>
  <si>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</si>
  <si>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</si>
  <si>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</si>
  <si>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</si>
  <si>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</si>
  <si>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</si>
  <si>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</si>
  <si>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</si>
  <si>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</si>
  <si>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</si>
  <si>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</si>
  <si>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</si>
  <si>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</si>
  <si>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</si>
  <si>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</si>
  <si>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</si>
  <si>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</si>
  <si>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</si>
  <si>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</si>
  <si>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</si>
  <si>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</si>
  <si>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</si>
  <si>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</si>
  <si>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</si>
  <si>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</si>
  <si>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</si>
  <si>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</si>
  <si>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</si>
  <si>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</si>
  <si>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</si>
  <si>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</si>
  <si>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</si>
  <si>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</si>
  <si>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</si>
  <si>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</si>
  <si>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</si>
  <si>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</si>
  <si>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</si>
  <si>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</si>
  <si>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</si>
  <si>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</si>
  <si>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</si>
  <si>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</si>
  <si>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</si>
  <si>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</si>
  <si>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</si>
  <si>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</si>
  <si>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</si>
  <si>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</si>
  <si>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</si>
  <si>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</si>
  <si>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</si>
  <si>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</si>
  <si>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</si>
  <si>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</si>
  <si>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</si>
  <si>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</si>
  <si>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</si>
  <si>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</si>
  <si>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</si>
  <si>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</si>
  <si>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</si>
  <si>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</si>
  <si>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</si>
  <si>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</si>
  <si>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</si>
  <si>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</si>
  <si>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</si>
  <si>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</si>
  <si>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</si>
  <si>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</si>
  <si>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</si>
  <si>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</si>
  <si>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</si>
  <si>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</si>
  <si>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</si>
  <si>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</si>
  <si>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</si>
  <si>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</si>
  <si>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</si>
  <si>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</si>
  <si>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</si>
  <si>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</si>
  <si>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</si>
  <si>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</si>
  <si>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</si>
  <si>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</si>
  <si>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</si>
  <si>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</si>
  <si>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</si>
  <si>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</si>
  <si>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</si>
  <si>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</si>
  <si>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</si>
  <si>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</si>
  <si>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</si>
  <si>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</si>
  <si>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</si>
  <si>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</si>
  <si>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</si>
  <si>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</si>
  <si>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</si>
  <si>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</si>
  <si>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</si>
  <si>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</si>
  <si>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</si>
  <si>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</si>
  <si>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</si>
  <si>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</si>
  <si>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</si>
  <si>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</si>
  <si>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</si>
  <si>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</si>
  <si>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</si>
  <si>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</si>
  <si>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</si>
  <si>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</si>
  <si>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</si>
  <si>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</si>
  <si>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</si>
  <si>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</si>
  <si>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</si>
  <si>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</si>
  <si>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</si>
  <si>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</si>
  <si>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</si>
  <si>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</si>
  <si>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</si>
  <si>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</si>
  <si>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</si>
  <si>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</si>
  <si>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</si>
  <si>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</si>
  <si>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</si>
  <si>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</si>
  <si>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</si>
  <si>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</si>
  <si>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</si>
  <si>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</si>
  <si>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</si>
  <si>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</si>
  <si>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</si>
  <si>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</si>
  <si>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</si>
  <si>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</si>
  <si>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</si>
  <si>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</si>
  <si>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</si>
  <si>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</si>
  <si>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</si>
  <si>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</si>
  <si>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</si>
  <si>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</si>
  <si>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</si>
  <si>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</si>
  <si>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</si>
  <si>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</si>
  <si>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</si>
  <si>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</si>
  <si>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</si>
  <si>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</si>
  <si>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</si>
  <si>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</si>
  <si>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</si>
  <si>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</si>
  <si>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</si>
  <si>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</si>
  <si>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</si>
  <si>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</si>
  <si>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</si>
  <si>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</si>
  <si>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</si>
  <si>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</si>
  <si>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</si>
  <si>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</si>
  <si>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</si>
  <si>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</si>
  <si>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</si>
  <si>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</si>
  <si>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</si>
  <si>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</si>
  <si>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</si>
  <si>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</si>
  <si>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</si>
  <si>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</si>
  <si>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</si>
  <si>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</si>
  <si>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</si>
  <si>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</si>
  <si>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</si>
  <si>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</si>
  <si>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</si>
  <si>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</si>
  <si>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</si>
  <si>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</si>
  <si>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</si>
  <si>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</si>
  <si>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</si>
  <si>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</si>
  <si>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</si>
  <si>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</si>
  <si>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</si>
  <si>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</si>
  <si>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</si>
  <si>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</si>
  <si>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</si>
  <si>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</si>
  <si>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</si>
  <si>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</si>
  <si>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</si>
  <si>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</si>
  <si>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</si>
  <si>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</si>
  <si>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</si>
  <si>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</si>
  <si>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</si>
  <si>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</si>
  <si>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</si>
  <si>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</si>
  <si>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</si>
  <si>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</si>
  <si>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</si>
  <si>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</si>
  <si>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</si>
  <si>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</si>
  <si>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</si>
  <si>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</si>
  <si>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</si>
  <si>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</si>
  <si>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</si>
  <si>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</si>
  <si>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</si>
  <si>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</si>
  <si>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</si>
  <si>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</si>
  <si>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</si>
  <si>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</si>
  <si>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</si>
  <si>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</si>
  <si>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</si>
  <si>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</si>
  <si>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</si>
  <si>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</si>
  <si>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</si>
  <si>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</si>
  <si>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</si>
  <si>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</si>
  <si>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</si>
  <si>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</si>
  <si>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</si>
  <si>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</si>
  <si>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</si>
  <si>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</si>
  <si>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</si>
  <si>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</si>
  <si>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</si>
  <si>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</si>
  <si>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</si>
  <si>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</si>
  <si>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</si>
  <si>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</si>
  <si>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</si>
  <si>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</si>
  <si>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</si>
  <si>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</si>
  <si>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</si>
  <si>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</si>
  <si>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</si>
  <si>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</si>
  <si>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</si>
  <si>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</si>
  <si>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</si>
  <si>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</si>
  <si>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</si>
  <si>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</si>
  <si>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</si>
  <si>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</si>
  <si>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</si>
  <si>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</si>
  <si>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</si>
  <si>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</si>
  <si>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</si>
  <si>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</si>
  <si>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</si>
  <si>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</si>
  <si>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</si>
  <si>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</si>
  <si>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</si>
  <si>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</si>
  <si>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</si>
  <si>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</si>
  <si>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</si>
  <si>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</si>
  <si>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</si>
  <si>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</si>
  <si>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</si>
  <si>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</si>
  <si>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</si>
  <si>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</si>
  <si>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</si>
  <si>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</si>
  <si>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</si>
  <si>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</si>
  <si>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</si>
  <si>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</si>
  <si>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</si>
  <si>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</si>
  <si>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</si>
  <si>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</si>
  <si>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</si>
  <si>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</si>
  <si>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</si>
  <si>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</si>
  <si>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</si>
  <si>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</si>
  <si>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</si>
  <si>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</si>
  <si>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</si>
  <si>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</si>
  <si>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</si>
  <si>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</si>
  <si>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</si>
  <si>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</si>
  <si>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</si>
  <si>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</si>
  <si>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</si>
  <si>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</si>
  <si>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</si>
  <si>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</si>
  <si>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</si>
  <si>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</si>
  <si>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</si>
  <si>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</si>
  <si>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</si>
  <si>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</si>
  <si>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</si>
  <si>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</si>
  <si>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</si>
  <si>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</si>
  <si>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</si>
  <si>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</si>
  <si>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</si>
  <si>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</si>
  <si>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</si>
  <si>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</si>
  <si>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</si>
  <si>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</si>
  <si>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</si>
  <si>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</si>
  <si>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</si>
  <si>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</si>
  <si>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</si>
  <si>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</si>
  <si>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</si>
  <si>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</si>
  <si>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</si>
  <si>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</si>
  <si>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</si>
  <si>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</si>
  <si>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</si>
  <si>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</si>
  <si>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</si>
  <si>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</si>
  <si>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</si>
  <si>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</si>
  <si>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</si>
  <si>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</si>
  <si>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</si>
  <si>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</si>
  <si>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</si>
  <si>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</si>
  <si>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</si>
  <si>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</si>
  <si>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</si>
  <si>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</si>
  <si>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</si>
  <si>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</si>
  <si>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</si>
  <si>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</si>
  <si>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</si>
  <si>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</si>
  <si>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</si>
  <si>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</si>
  <si>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</si>
  <si>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</si>
  <si>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</si>
  <si>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</si>
  <si>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</si>
  <si>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</si>
  <si>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</si>
  <si>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</si>
  <si>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</si>
  <si>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</si>
  <si>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</si>
  <si>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</si>
  <si>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</si>
  <si>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</si>
  <si>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</si>
  <si>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</si>
  <si>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</si>
  <si>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</si>
  <si>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</si>
  <si>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</si>
  <si>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</si>
  <si>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</si>
  <si>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</si>
  <si>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</si>
  <si>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</si>
  <si>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</si>
  <si>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</si>
  <si>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</si>
  <si>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</si>
  <si>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</si>
  <si>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</si>
  <si>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</si>
  <si>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</si>
  <si>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</si>
  <si>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</si>
  <si>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</si>
  <si>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</si>
  <si>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</si>
  <si>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</si>
  <si>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</si>
  <si>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</si>
  <si>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</si>
  <si>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</si>
  <si>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</si>
  <si>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</si>
  <si>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</si>
  <si>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</si>
  <si>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</si>
  <si>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</si>
  <si>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</si>
  <si>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</si>
  <si>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</si>
  <si>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</si>
  <si>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</si>
  <si>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</si>
  <si>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</si>
  <si>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</si>
  <si>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</si>
  <si>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</si>
  <si>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</si>
  <si>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</si>
  <si>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</si>
  <si>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</si>
  <si>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</si>
  <si>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</si>
  <si>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</si>
  <si>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</si>
  <si>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</si>
  <si>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</si>
  <si>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</si>
  <si>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</si>
  <si>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</si>
  <si>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</si>
  <si>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</si>
  <si>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</si>
  <si>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</si>
  <si>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</si>
  <si>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</si>
  <si>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</si>
  <si>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</si>
  <si>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</si>
  <si>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</si>
  <si>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</si>
  <si>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</si>
  <si>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</si>
  <si>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</si>
  <si>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</si>
  <si>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</si>
  <si>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</si>
  <si>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</si>
  <si>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</si>
  <si>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</si>
  <si>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</si>
  <si>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</si>
  <si>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</si>
  <si>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</si>
  <si>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</si>
  <si>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</si>
  <si>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</si>
  <si>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</si>
  <si>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</si>
  <si>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</si>
  <si>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</si>
  <si>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</si>
  <si>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</si>
  <si>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</si>
  <si>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</si>
  <si>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</si>
  <si>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</si>
  <si>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</si>
  <si>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</si>
  <si>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</si>
  <si>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</si>
  <si>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</si>
  <si>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</si>
  <si>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</si>
  <si>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</si>
  <si>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</si>
  <si>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</si>
  <si>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</si>
  <si>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</si>
  <si>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</si>
  <si>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</si>
  <si>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</si>
  <si>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</si>
  <si>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</si>
  <si>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</si>
  <si>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</si>
  <si>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</si>
  <si>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</si>
  <si>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</si>
  <si>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</si>
  <si>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</si>
  <si>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</si>
  <si>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</si>
  <si>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</si>
  <si>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</si>
  <si>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</si>
  <si>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</si>
  <si>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</si>
  <si>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</si>
  <si>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</si>
  <si>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</si>
  <si>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</si>
  <si>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</si>
  <si>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</si>
  <si>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</si>
  <si>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</si>
  <si>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</si>
  <si>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</si>
  <si>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</si>
  <si>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</si>
  <si>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</si>
  <si>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</si>
  <si>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</si>
  <si>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</si>
  <si>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</si>
  <si>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</si>
  <si>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</si>
  <si>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</si>
  <si>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</si>
  <si>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</si>
  <si>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</si>
  <si>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</si>
  <si>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</si>
  <si>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</si>
  <si>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</si>
  <si>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</si>
  <si>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</si>
  <si>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</si>
  <si>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</si>
  <si>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</si>
  <si>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</si>
  <si>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</si>
  <si>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</si>
  <si>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</si>
  <si>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</si>
  <si>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</si>
  <si>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</si>
  <si>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</si>
  <si>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</si>
  <si>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</si>
  <si>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</si>
  <si>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</si>
  <si>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</si>
  <si>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</si>
  <si>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</si>
  <si>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</si>
  <si>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</si>
  <si>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</si>
  <si>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</si>
  <si>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</si>
  <si>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</si>
  <si>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</si>
  <si>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</si>
  <si>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</si>
  <si>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</si>
  <si>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</si>
  <si>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</si>
  <si>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</si>
  <si>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</si>
  <si>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</si>
  <si>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</si>
  <si>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</si>
  <si>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</si>
  <si>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</si>
  <si>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</si>
  <si>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</si>
  <si>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</si>
  <si>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</si>
  <si>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</si>
  <si>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</si>
  <si>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</si>
  <si>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</si>
  <si>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</si>
  <si>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</si>
  <si>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</si>
  <si>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</si>
  <si>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</si>
  <si>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</si>
  <si>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</si>
  <si>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</si>
  <si>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</si>
  <si>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</si>
  <si>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</si>
  <si>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</si>
  <si>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</si>
  <si>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</si>
  <si>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</si>
  <si>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</si>
  <si>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</si>
  <si>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</si>
  <si>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</si>
  <si>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</si>
  <si>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</si>
  <si>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</si>
  <si>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</si>
  <si>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</si>
  <si>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</si>
  <si>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</si>
  <si>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</si>
  <si>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</si>
  <si>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</si>
  <si>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</si>
  <si>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</si>
  <si>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</si>
  <si>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</si>
  <si>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</si>
  <si>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</si>
  <si>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</si>
  <si>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</si>
  <si>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</si>
  <si>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</si>
  <si>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</si>
  <si>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</si>
  <si>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</si>
  <si>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</si>
  <si>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</si>
  <si>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</si>
  <si>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</si>
  <si>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</si>
  <si>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</si>
  <si>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</si>
  <si>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</si>
  <si>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</si>
  <si>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</si>
  <si>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</si>
  <si>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</si>
  <si>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</si>
  <si>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</si>
  <si>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</si>
  <si>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</si>
  <si>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</si>
  <si>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</si>
  <si>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</si>
  <si>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</si>
  <si>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</si>
  <si>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</si>
  <si>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</si>
  <si>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</si>
  <si>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</si>
  <si>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</si>
  <si>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</si>
  <si>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</si>
  <si>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</si>
  <si>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</si>
  <si>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</si>
  <si>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</si>
  <si>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</si>
  <si>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</si>
  <si>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</si>
  <si>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</si>
  <si>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</si>
  <si>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</si>
  <si>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</si>
  <si>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</si>
  <si>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</si>
  <si>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</si>
  <si>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</si>
  <si>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</si>
  <si>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</si>
  <si>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</si>
  <si>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</si>
  <si>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</si>
  <si>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</si>
  <si>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</si>
  <si>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</si>
  <si>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</si>
  <si>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</si>
  <si>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</si>
  <si>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</si>
  <si>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</si>
  <si>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</si>
  <si>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</si>
  <si>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</si>
  <si>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</si>
  <si>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</si>
  <si>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</si>
  <si>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</si>
  <si>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</si>
  <si>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</si>
  <si>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</si>
  <si>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</si>
  <si>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</si>
  <si>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</si>
  <si>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</si>
  <si>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</si>
  <si>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</si>
  <si>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</si>
  <si>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</si>
  <si>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</si>
  <si>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</si>
  <si>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</si>
  <si>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</si>
  <si>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</si>
  <si>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</si>
  <si>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</si>
  <si>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</si>
  <si>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</si>
  <si>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</si>
  <si>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</si>
  <si>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</si>
  <si>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</si>
  <si>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</si>
  <si>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</si>
  <si>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</si>
  <si>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</si>
  <si>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</si>
  <si>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</si>
  <si>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</si>
  <si>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</si>
  <si>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</si>
  <si>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</si>
  <si>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</si>
  <si>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</si>
  <si>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</si>
  <si>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</si>
  <si>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</si>
  <si>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</si>
  <si>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</si>
  <si>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</si>
  <si>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</si>
  <si>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</si>
  <si>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</si>
  <si>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</si>
  <si>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</si>
  <si>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</si>
  <si>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</si>
  <si>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</si>
  <si>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</si>
  <si>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</si>
  <si>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</si>
  <si>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</si>
  <si>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</si>
  <si>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</si>
  <si>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</si>
  <si>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</si>
  <si>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</si>
  <si>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</si>
  <si>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</si>
  <si>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</si>
  <si>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</si>
  <si>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</si>
  <si>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</si>
  <si>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</si>
  <si>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</si>
  <si>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</si>
  <si>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</si>
  <si>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</si>
  <si>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</si>
  <si>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</si>
  <si>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</si>
  <si>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</si>
  <si>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</si>
  <si>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</si>
  <si>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</si>
  <si>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</si>
  <si>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</si>
  <si>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</si>
  <si>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</si>
  <si>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</si>
  <si>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</si>
  <si>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</si>
  <si>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</si>
  <si>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</si>
  <si>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</si>
  <si>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</si>
  <si>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</si>
  <si>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</si>
  <si>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</si>
  <si>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</si>
  <si>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</si>
  <si>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</si>
  <si>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</si>
  <si>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</si>
  <si>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</si>
  <si>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</si>
  <si>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</si>
  <si>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</si>
  <si>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</si>
  <si>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</si>
  <si>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</si>
  <si>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</si>
  <si>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</si>
  <si>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</si>
  <si>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</si>
  <si>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</si>
  <si>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</si>
  <si>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</si>
  <si>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</si>
  <si>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</si>
  <si>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</si>
  <si>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</si>
  <si>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</si>
  <si>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</si>
  <si>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</si>
  <si>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</si>
  <si>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</si>
  <si>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</si>
  <si>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</si>
  <si>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</si>
  <si>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</si>
  <si>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</si>
  <si>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</si>
  <si>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</si>
  <si>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</si>
  <si>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</si>
  <si>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</si>
  <si>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</si>
  <si>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</si>
  <si>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</si>
  <si>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</si>
  <si>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</si>
  <si>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</si>
  <si>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</si>
  <si>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</si>
  <si>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</si>
  <si>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</si>
  <si>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</si>
  <si>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</si>
  <si>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</si>
  <si>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</si>
  <si>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</si>
  <si>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</si>
  <si>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</si>
  <si>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</si>
  <si>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</si>
  <si>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</si>
  <si>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</si>
  <si>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</si>
  <si>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</si>
  <si>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</si>
  <si>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</si>
  <si>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</si>
  <si>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</si>
  <si>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</si>
  <si>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</si>
  <si>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</si>
  <si>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</si>
  <si>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</si>
  <si>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</si>
  <si>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</si>
  <si>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</si>
  <si>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</si>
  <si>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</si>
  <si>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</si>
  <si>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</si>
  <si>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</si>
  <si>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</si>
  <si>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</si>
  <si>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</si>
  <si>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</si>
  <si>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</si>
  <si>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</si>
  <si>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</si>
  <si>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</si>
  <si>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</si>
  <si>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</si>
  <si>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</si>
  <si>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</si>
  <si>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</si>
  <si>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</si>
  <si>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</si>
  <si>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</si>
  <si>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</si>
  <si>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</si>
  <si>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</si>
  <si>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</si>
  <si>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</si>
  <si>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</si>
  <si>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</si>
  <si>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</si>
  <si>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</si>
  <si>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</si>
  <si>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</si>
  <si>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</si>
  <si>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</si>
  <si>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</si>
  <si>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</si>
  <si>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</si>
  <si>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</si>
  <si>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</si>
  <si>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</si>
  <si>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</si>
  <si>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</si>
  <si>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</si>
  <si>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</si>
  <si>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</si>
  <si>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</si>
  <si>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</si>
  <si>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</si>
  <si>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</si>
  <si>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</si>
  <si>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</si>
  <si>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</si>
  <si>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</si>
  <si>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</si>
  <si>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</si>
  <si>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</si>
  <si>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</si>
  <si>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</si>
  <si>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</si>
  <si>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</si>
  <si>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</si>
  <si>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</si>
  <si>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</si>
  <si>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</si>
  <si>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</si>
  <si>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</si>
  <si>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</si>
  <si>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</si>
  <si>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</si>
  <si>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</si>
  <si>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</si>
  <si>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</si>
  <si>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</si>
  <si>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</si>
  <si>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</si>
  <si>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</si>
  <si>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</si>
  <si>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</si>
  <si>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</si>
  <si>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</si>
  <si>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</si>
  <si>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</si>
  <si>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</si>
  <si>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</si>
  <si>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</si>
  <si>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</si>
  <si>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</si>
  <si>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</si>
  <si>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</si>
  <si>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</si>
  <si>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</si>
  <si>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</si>
  <si>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</si>
  <si>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</si>
  <si>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</si>
  <si>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</si>
  <si>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</si>
  <si>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</si>
  <si>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</si>
  <si>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</si>
  <si>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</si>
  <si>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</si>
  <si>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</si>
  <si>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</si>
  <si>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</si>
  <si>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</si>
  <si>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</si>
  <si>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</si>
  <si>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</si>
  <si>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</si>
  <si>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</si>
  <si>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</si>
  <si>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</si>
  <si>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</si>
  <si>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</si>
  <si>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</si>
  <si>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</si>
  <si>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</si>
  <si>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</si>
  <si>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</si>
  <si>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</si>
  <si>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</si>
  <si>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</si>
  <si>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</si>
  <si>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</si>
  <si>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</si>
  <si>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</si>
  <si>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</si>
  <si>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</si>
  <si>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</si>
  <si>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</si>
  <si>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</si>
  <si>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</si>
  <si>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</si>
  <si>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</si>
  <si>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</si>
  <si>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</si>
  <si>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</si>
  <si>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</si>
  <si>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</si>
  <si>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</si>
  <si>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</si>
  <si>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</si>
  <si>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</si>
  <si>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</si>
  <si>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</si>
  <si>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</si>
  <si>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</si>
  <si>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</si>
  <si>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</si>
  <si>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</si>
  <si>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</si>
  <si>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</si>
  <si>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</si>
  <si>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</si>
  <si>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</si>
  <si>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</si>
  <si>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</si>
  <si>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</si>
  <si>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</si>
  <si>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</si>
  <si>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</si>
  <si>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</si>
  <si>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</si>
  <si>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</si>
  <si>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</si>
  <si>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</si>
  <si>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</si>
  <si>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</si>
  <si>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</si>
  <si>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</si>
  <si>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</si>
  <si>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</si>
  <si>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</si>
  <si>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</si>
  <si>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</si>
  <si>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</si>
  <si>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</si>
  <si>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</si>
  <si>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</si>
  <si>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</si>
  <si>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</si>
  <si>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</si>
  <si>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</si>
  <si>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</si>
  <si>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</si>
  <si>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</si>
  <si>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</si>
  <si>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</si>
  <si>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</si>
  <si>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</si>
  <si>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</si>
  <si>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</si>
  <si>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</si>
  <si>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</si>
  <si>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</si>
  <si>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</si>
  <si>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</si>
  <si>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</si>
  <si>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</si>
  <si>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</si>
  <si>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</si>
  <si>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</si>
  <si>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</si>
  <si>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</si>
  <si>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</si>
  <si>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</si>
  <si>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</si>
  <si>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</si>
  <si>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</si>
  <si>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</si>
  <si>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</si>
  <si>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</si>
  <si>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</si>
  <si>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</si>
  <si>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</si>
  <si>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</si>
  <si>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</si>
  <si>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</si>
  <si>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</si>
  <si>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</si>
  <si>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</si>
  <si>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</si>
  <si>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</si>
  <si>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</si>
  <si>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</si>
  <si>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</si>
  <si>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</si>
  <si>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</si>
  <si>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</si>
  <si>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</si>
  <si>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</si>
  <si>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</si>
  <si>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</si>
  <si>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</si>
  <si>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</si>
  <si>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</si>
  <si>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</si>
  <si>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</si>
  <si>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</si>
  <si>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</si>
  <si>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</si>
  <si>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</si>
  <si>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</si>
  <si>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</si>
  <si>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</si>
  <si>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</si>
  <si>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</si>
  <si>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</si>
  <si>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</si>
  <si>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</si>
  <si>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</si>
  <si>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</si>
  <si>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</si>
  <si>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</si>
  <si>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</si>
  <si>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</si>
  <si>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</si>
  <si>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</si>
  <si>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</si>
  <si>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</si>
  <si>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</si>
  <si>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</si>
  <si>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</si>
  <si>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</si>
  <si>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</si>
  <si>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</si>
  <si>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</si>
  <si>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</si>
  <si>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</si>
  <si>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</si>
  <si>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</si>
  <si>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</si>
  <si>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</si>
  <si>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</si>
  <si>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</si>
  <si>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</si>
  <si>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</si>
  <si>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</si>
  <si>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</si>
  <si>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</si>
  <si>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</si>
  <si>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</si>
  <si>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</si>
  <si>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</si>
  <si>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</si>
  <si>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</si>
  <si>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</si>
  <si>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</si>
  <si>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</si>
  <si>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</si>
  <si>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</si>
  <si>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</si>
  <si>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</si>
  <si>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</si>
  <si>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</si>
  <si>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</si>
  <si>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</si>
  <si>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</si>
  <si>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</si>
  <si>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</si>
  <si>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</si>
  <si>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</si>
  <si>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</si>
  <si>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</si>
  <si>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</si>
  <si>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</si>
  <si>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</si>
  <si>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</si>
  <si>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</si>
  <si>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</si>
  <si>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</si>
  <si>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</si>
  <si>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</si>
  <si>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</si>
  <si>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</si>
  <si>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</si>
  <si>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</si>
  <si>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</si>
  <si>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</si>
  <si>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</si>
  <si>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</si>
  <si>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</si>
  <si>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</si>
  <si>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</si>
  <si>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</si>
  <si>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</si>
  <si>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</si>
  <si>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</si>
  <si>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</si>
  <si>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</si>
  <si>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</si>
  <si>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</si>
  <si>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</si>
  <si>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</si>
  <si>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</si>
  <si>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</si>
  <si>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</si>
  <si>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</si>
  <si>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</si>
  <si>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</si>
  <si>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</si>
  <si>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</si>
  <si>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</si>
  <si>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</si>
  <si>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</si>
  <si>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</si>
  <si>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</si>
  <si>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</si>
  <si>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</si>
  <si>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</si>
  <si>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</si>
  <si>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</si>
  <si>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</si>
  <si>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</si>
  <si>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</si>
  <si>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</si>
  <si>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</si>
  <si>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</si>
  <si>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</si>
  <si>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</si>
  <si>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</si>
  <si>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</si>
  <si>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</si>
  <si>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</si>
  <si>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</si>
  <si>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</si>
  <si>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</si>
  <si>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</si>
  <si>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</si>
  <si>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</si>
  <si>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</si>
  <si>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</si>
  <si>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</si>
  <si>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</si>
  <si>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</si>
  <si>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</si>
  <si>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</si>
  <si>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</si>
  <si>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</si>
  <si>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</si>
  <si>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</si>
  <si>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</si>
  <si>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</si>
  <si>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</si>
  <si>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</si>
  <si>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</si>
  <si>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</si>
  <si>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</si>
  <si>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</si>
  <si>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</si>
  <si>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</si>
  <si>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</si>
  <si>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</si>
  <si>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</si>
  <si>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</si>
  <si>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</si>
  <si>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</si>
  <si>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</si>
  <si>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</si>
  <si>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</si>
  <si>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</si>
  <si>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</si>
  <si>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</si>
  <si>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</si>
  <si>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</si>
  <si>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</si>
  <si>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</si>
  <si>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</si>
  <si>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</si>
  <si>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</si>
  <si>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</si>
  <si>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</si>
  <si>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</si>
  <si>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</si>
  <si>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</si>
  <si>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</si>
  <si>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</si>
  <si>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</si>
  <si>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</si>
  <si>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</si>
  <si>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</si>
  <si>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</si>
  <si>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</si>
  <si>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</si>
  <si>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</si>
  <si>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</si>
  <si>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</si>
  <si>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</si>
  <si>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</si>
  <si>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</si>
  <si>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</si>
  <si>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</si>
  <si>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</si>
  <si>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</si>
  <si>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</si>
  <si>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</si>
  <si>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</si>
  <si>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</si>
  <si>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</si>
  <si>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</si>
  <si>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</si>
  <si>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</si>
  <si>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</si>
  <si>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</si>
  <si>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</si>
  <si>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</si>
  <si>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</si>
  <si>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</si>
  <si>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</si>
  <si>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</si>
  <si>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</si>
  <si>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</si>
  <si>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</si>
  <si>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</si>
  <si>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</si>
  <si>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</si>
  <si>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</si>
  <si>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</si>
  <si>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</si>
  <si>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</si>
  <si>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</si>
  <si>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</si>
  <si>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</si>
  <si>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</si>
  <si>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</si>
  <si>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</si>
  <si>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</si>
  <si>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</si>
  <si>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</si>
  <si>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</si>
  <si>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</si>
  <si>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</si>
  <si>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</si>
  <si>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</si>
  <si>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</si>
  <si>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</si>
  <si>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</si>
  <si>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</si>
  <si>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</si>
  <si>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</si>
  <si>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</si>
  <si>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</si>
  <si>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</si>
  <si>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</si>
  <si>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</si>
  <si>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</si>
  <si>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</si>
  <si>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</si>
  <si>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</si>
  <si>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</si>
  <si>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</si>
  <si>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</si>
  <si>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</si>
  <si>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</si>
  <si>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</si>
  <si>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</si>
  <si>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</si>
  <si>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</si>
  <si>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</si>
  <si>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</si>
  <si>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</si>
  <si>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</si>
  <si>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</si>
  <si>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</si>
  <si>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</si>
  <si>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</si>
  <si>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</si>
  <si>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</si>
  <si>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</si>
  <si>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</si>
  <si>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</si>
  <si>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</si>
  <si>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</si>
  <si>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</si>
  <si>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</si>
  <si>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</si>
  <si>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</si>
  <si>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</si>
  <si>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</si>
  <si>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</si>
  <si>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</si>
  <si>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</si>
  <si>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</si>
  <si>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</si>
  <si>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</si>
  <si>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</si>
  <si>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</si>
  <si>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</si>
  <si>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</si>
  <si>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</si>
  <si>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</si>
  <si>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</si>
  <si>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</si>
  <si>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</si>
  <si>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</si>
  <si>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</si>
  <si>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</si>
  <si>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</si>
  <si>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</si>
  <si>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</si>
  <si>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</si>
  <si>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</si>
  <si>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</si>
  <si>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</si>
  <si>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</si>
  <si>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</si>
  <si>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</si>
  <si>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</si>
  <si>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</si>
  <si>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</si>
  <si>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</si>
  <si>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</si>
  <si>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</si>
  <si>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</si>
  <si>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</si>
  <si>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</si>
  <si>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</si>
  <si>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</si>
  <si>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</si>
  <si>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</si>
  <si>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</si>
  <si>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</si>
  <si>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</si>
  <si>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</si>
  <si>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</si>
  <si>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</si>
  <si>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</si>
  <si>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</si>
  <si>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</si>
  <si>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</si>
  <si>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</si>
  <si>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</si>
  <si>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</si>
  <si>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</si>
  <si>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</si>
  <si>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</si>
  <si>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</si>
  <si>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</si>
  <si>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</si>
  <si>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</si>
  <si>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</si>
  <si>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</si>
  <si>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</si>
  <si>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</si>
  <si>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</si>
  <si>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</si>
  <si>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</si>
  <si>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</si>
  <si>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</si>
  <si>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</si>
  <si>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</si>
  <si>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</si>
  <si>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</si>
  <si>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</si>
  <si>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</si>
  <si>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</si>
  <si>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</si>
  <si>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</si>
  <si>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</si>
  <si>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</si>
  <si>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</si>
  <si>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</si>
  <si>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</si>
  <si>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</si>
  <si>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</si>
  <si>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</si>
  <si>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</si>
  <si>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</si>
  <si>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</si>
  <si>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</si>
  <si>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</si>
  <si>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</si>
  <si>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</si>
  <si>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</si>
  <si>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</si>
  <si>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</si>
  <si>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</si>
  <si>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</si>
  <si>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</si>
  <si>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</si>
  <si>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</si>
  <si>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</si>
  <si>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</si>
  <si>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</si>
  <si>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</si>
  <si>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</si>
  <si>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</si>
  <si>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</si>
  <si>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</si>
  <si>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</si>
  <si>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</si>
  <si>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</si>
  <si>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</si>
  <si>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</si>
  <si>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</si>
  <si>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</si>
  <si>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</si>
  <si>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</si>
  <si>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</si>
  <si>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</si>
  <si>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</si>
  <si>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</si>
  <si>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</si>
  <si>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</si>
  <si>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</si>
  <si>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</si>
  <si>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</si>
  <si>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</si>
  <si>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</si>
  <si>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</si>
  <si>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</si>
  <si>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</si>
  <si>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</si>
  <si>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</si>
  <si>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</si>
  <si>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</si>
  <si>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</si>
  <si>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</si>
  <si>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</si>
  <si>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</si>
  <si>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</si>
  <si>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</si>
  <si>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</si>
  <si>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</si>
  <si>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</si>
  <si>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</si>
  <si>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</si>
  <si>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</si>
  <si>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</si>
  <si>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</si>
  <si>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</si>
  <si>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</si>
  <si>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</si>
  <si>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</si>
  <si>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</si>
  <si>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</si>
  <si>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</si>
  <si>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</si>
  <si>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</si>
  <si>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</si>
  <si>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</si>
  <si>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</si>
  <si>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</si>
  <si>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</si>
  <si>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</si>
  <si>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</si>
  <si>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</si>
  <si>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</si>
  <si>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</si>
  <si>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</si>
  <si>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</si>
  <si>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</si>
  <si>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</si>
  <si>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</si>
  <si>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</si>
  <si>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</si>
  <si>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</si>
  <si>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</si>
  <si>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</si>
  <si>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</si>
  <si>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</si>
  <si>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</si>
  <si>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</si>
  <si>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</si>
  <si>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</si>
  <si>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</si>
  <si>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</si>
  <si>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</si>
  <si>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</si>
  <si>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</si>
  <si>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</si>
  <si>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</si>
  <si>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</si>
  <si>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</si>
  <si>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</si>
  <si>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</si>
  <si>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</si>
  <si>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</si>
  <si>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</si>
  <si>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</si>
  <si>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</si>
  <si>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</si>
  <si>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</si>
  <si>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</si>
  <si>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</si>
  <si>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</si>
  <si>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</si>
  <si>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</si>
  <si>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</si>
  <si>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</si>
  <si>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</si>
  <si>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</si>
  <si>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</si>
  <si>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</si>
  <si>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</si>
  <si>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</si>
  <si>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</si>
  <si>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</si>
  <si>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</si>
  <si>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</si>
  <si>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</si>
  <si>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</si>
  <si>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</si>
  <si>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</si>
  <si>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</si>
  <si>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</si>
  <si>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</si>
  <si>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</si>
  <si>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</si>
  <si>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</si>
  <si>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</si>
  <si>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</si>
  <si>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</si>
  <si>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</si>
  <si>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</si>
  <si>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</si>
  <si>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</si>
  <si>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</si>
  <si>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</si>
  <si>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</si>
  <si>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</si>
  <si>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</si>
  <si>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</si>
  <si>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</si>
  <si>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</si>
  <si>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</si>
  <si>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</si>
  <si>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</si>
  <si>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</si>
  <si>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</si>
  <si>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</si>
  <si>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</si>
  <si>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</si>
  <si>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</si>
  <si>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</si>
  <si>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</si>
  <si>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</si>
  <si>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</si>
  <si>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</si>
  <si>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</si>
  <si>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</si>
  <si>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</si>
  <si>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</si>
  <si>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</si>
  <si>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</si>
  <si>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</si>
  <si>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</si>
  <si>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</si>
  <si>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</si>
  <si>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</si>
  <si>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</si>
  <si>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</si>
  <si>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</si>
  <si>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</si>
  <si>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</si>
  <si>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</si>
  <si>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</si>
  <si>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</si>
  <si>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</si>
  <si>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</si>
  <si>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</si>
  <si>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</si>
  <si>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</si>
  <si>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</si>
  <si>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</si>
  <si>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</si>
  <si>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</si>
  <si>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</si>
  <si>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</si>
  <si>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</si>
  <si>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</si>
  <si>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</si>
  <si>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</si>
  <si>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</si>
  <si>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</si>
  <si>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</si>
  <si>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</si>
  <si>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</si>
  <si>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</si>
  <si>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</si>
  <si>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</si>
  <si>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</si>
  <si>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</si>
  <si>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</si>
  <si>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</si>
  <si>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</si>
  <si>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</si>
  <si>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</si>
  <si>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</si>
  <si>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</si>
  <si>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</si>
  <si>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</si>
  <si>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</si>
  <si>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</si>
  <si>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</si>
  <si>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</si>
  <si>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</si>
  <si>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</si>
  <si>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</si>
  <si>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</si>
  <si>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</si>
  <si>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</si>
  <si>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</si>
  <si>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</si>
  <si>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</si>
  <si>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</si>
  <si>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</si>
  <si>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</si>
  <si>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</si>
  <si>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</si>
  <si>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</si>
  <si>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</si>
  <si>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</si>
  <si>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</si>
  <si>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</si>
  <si>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</si>
  <si>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</si>
  <si>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</si>
  <si>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</si>
  <si>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</si>
  <si>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</si>
  <si>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</si>
  <si>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</si>
  <si>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</si>
  <si>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</si>
  <si>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</si>
  <si>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</si>
  <si>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</si>
  <si>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</si>
  <si>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</si>
  <si>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</si>
  <si>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</si>
  <si>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</si>
  <si>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</si>
  <si>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</si>
  <si>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</si>
  <si>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</si>
  <si>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</si>
  <si>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</si>
  <si>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</si>
  <si>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</si>
  <si>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</si>
  <si>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</si>
  <si>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</si>
  <si>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</si>
  <si>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</si>
  <si>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</si>
  <si>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</si>
  <si>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</si>
  <si>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</si>
  <si>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</si>
  <si>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</si>
  <si>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</si>
  <si>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</si>
  <si>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</si>
  <si>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</si>
  <si>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</si>
  <si>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</si>
  <si>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</si>
  <si>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</si>
  <si>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</si>
  <si>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</si>
  <si>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</si>
  <si>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</si>
  <si>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</si>
  <si>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</si>
  <si>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</si>
  <si>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</si>
  <si>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</si>
  <si>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</si>
  <si>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</si>
  <si>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</si>
  <si>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</si>
  <si>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</si>
  <si>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</si>
  <si>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</si>
  <si>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</si>
  <si>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</si>
  <si>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</si>
  <si>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</si>
  <si>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</si>
  <si>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</si>
  <si>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</si>
  <si>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</si>
  <si>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</si>
  <si>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</si>
  <si>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</si>
  <si>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</si>
  <si>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</si>
  <si>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</si>
  <si>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</si>
  <si>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</si>
  <si>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</si>
  <si>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</si>
  <si>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</si>
  <si>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</si>
  <si>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</si>
  <si>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</si>
  <si>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</si>
  <si>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</si>
  <si>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</si>
  <si>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</si>
  <si>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</si>
  <si>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</si>
  <si>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</si>
  <si>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</si>
  <si>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</si>
  <si>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</si>
  <si>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</si>
  <si>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</si>
  <si>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</si>
  <si>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</si>
  <si>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</si>
  <si>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</si>
  <si>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</si>
  <si>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</si>
  <si>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</si>
  <si>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</si>
  <si>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</si>
  <si>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</si>
  <si>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</si>
  <si>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</si>
  <si>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</si>
  <si>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</si>
  <si>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</si>
  <si>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</si>
  <si>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</si>
  <si>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</si>
  <si>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</si>
  <si>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</si>
  <si>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</si>
  <si>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</si>
  <si>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</si>
  <si>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</si>
  <si>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</si>
  <si>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</si>
  <si>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</si>
  <si>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</si>
  <si>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</si>
  <si>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</si>
  <si>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</si>
  <si>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</si>
  <si>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</si>
  <si>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</si>
  <si>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</si>
  <si>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</si>
  <si>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</si>
  <si>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</si>
  <si>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</si>
  <si>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</si>
  <si>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</si>
  <si>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</si>
  <si>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</si>
  <si>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</si>
  <si>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</si>
  <si>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</si>
  <si>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</si>
  <si>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</si>
  <si>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</si>
  <si>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</si>
  <si>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</si>
  <si>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</si>
  <si>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</si>
  <si>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</si>
  <si>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</si>
  <si>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</si>
  <si>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</si>
  <si>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</si>
  <si>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</si>
  <si>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</si>
  <si>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</si>
  <si>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</si>
  <si>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</si>
  <si>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</si>
  <si>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</si>
  <si>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</si>
  <si>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</si>
  <si>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</si>
  <si>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</si>
  <si>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</si>
  <si>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</si>
  <si>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</si>
  <si>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</si>
  <si>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</si>
  <si>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</si>
  <si>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</si>
  <si>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</si>
  <si>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</si>
  <si>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</si>
  <si>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</si>
  <si>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</si>
  <si>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</si>
  <si>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</si>
  <si>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</si>
  <si>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</si>
  <si>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</si>
  <si>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</si>
  <si>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</si>
  <si>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</si>
  <si>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</si>
  <si>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</si>
  <si>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</si>
  <si>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</si>
  <si>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</si>
  <si>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</si>
  <si>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</si>
  <si>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</si>
  <si>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</si>
  <si>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</si>
  <si>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</si>
  <si>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</si>
  <si>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</si>
  <si>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</si>
  <si>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</si>
  <si>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</si>
  <si>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</si>
  <si>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</si>
  <si>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</si>
  <si>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</si>
  <si>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</si>
  <si>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</si>
  <si>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</si>
  <si>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</si>
  <si>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</si>
  <si>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</si>
  <si>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</si>
  <si>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</si>
  <si>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</si>
  <si>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</si>
  <si>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</si>
  <si>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</si>
  <si>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</si>
  <si>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</si>
  <si>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</si>
  <si>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</si>
  <si>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</si>
  <si>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</si>
  <si>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</si>
  <si>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</si>
  <si>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</si>
  <si>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</si>
  <si>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</si>
  <si>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</si>
  <si>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</si>
  <si>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</si>
  <si>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</si>
  <si>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</si>
  <si>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</si>
  <si>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</si>
  <si>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</si>
  <si>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</si>
  <si>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</si>
  <si>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</si>
  <si>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</si>
  <si>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</si>
  <si>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</si>
  <si>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</si>
  <si>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</si>
  <si>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</si>
  <si>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</si>
  <si>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</si>
  <si>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</si>
  <si>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</si>
  <si>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</si>
  <si>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</si>
  <si>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</si>
  <si>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</si>
  <si>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</si>
  <si>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</si>
  <si>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</si>
  <si>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</si>
  <si>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</si>
  <si>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</si>
  <si>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</si>
  <si>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</si>
  <si>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</si>
  <si>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</si>
  <si>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</si>
  <si>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</si>
  <si>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</si>
  <si>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</si>
  <si>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</si>
  <si>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</si>
  <si>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</si>
  <si>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</si>
  <si>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</si>
  <si>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</si>
  <si>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</si>
  <si>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</si>
  <si>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</si>
  <si>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</si>
  <si>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</si>
  <si>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</si>
  <si>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</si>
  <si>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</si>
  <si>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</si>
  <si>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</si>
  <si>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</si>
  <si>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</si>
  <si>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</si>
  <si>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</si>
  <si>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</si>
  <si>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</si>
  <si>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</si>
  <si>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</si>
  <si>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</si>
  <si>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</si>
  <si>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</si>
  <si>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</si>
  <si>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</si>
  <si>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</si>
  <si>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</si>
  <si>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</si>
  <si>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</si>
  <si>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</si>
  <si>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</si>
  <si>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</si>
  <si>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</si>
  <si>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</si>
  <si>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</si>
  <si>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</si>
  <si>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</si>
  <si>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</si>
  <si>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</si>
  <si>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</si>
  <si>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</si>
  <si>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</si>
  <si>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</si>
  <si>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</si>
  <si>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</si>
  <si>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</si>
  <si>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</si>
  <si>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</si>
  <si>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</si>
  <si>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</si>
  <si>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</si>
  <si>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</si>
  <si>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</si>
  <si>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</si>
  <si>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</si>
  <si>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</si>
  <si>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</si>
  <si>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</si>
  <si>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</si>
  <si>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</si>
  <si>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</si>
  <si>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</si>
  <si>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</si>
  <si>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</si>
  <si>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</si>
  <si>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</si>
  <si>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</si>
  <si>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</si>
  <si>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</si>
  <si>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</si>
  <si>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</si>
  <si>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</si>
  <si>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</si>
  <si>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</si>
  <si>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</si>
  <si>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</si>
  <si>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</si>
  <si>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</si>
  <si>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</si>
  <si>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</si>
  <si>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</si>
  <si>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</si>
  <si>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</si>
  <si>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</si>
  <si>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</si>
  <si>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</si>
  <si>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</si>
  <si>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</si>
  <si>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</si>
  <si>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</si>
  <si>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</si>
  <si>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</si>
  <si>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</si>
  <si>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</si>
  <si>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</si>
  <si>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</si>
  <si>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</si>
  <si>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</si>
  <si>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</si>
  <si>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</si>
  <si>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</si>
  <si>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</si>
  <si>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</si>
  <si>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</si>
  <si>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</si>
  <si>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</si>
  <si>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</si>
  <si>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</si>
  <si>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</si>
  <si>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</si>
  <si>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</si>
  <si>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</si>
  <si>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</si>
  <si>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</si>
  <si>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</si>
  <si>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</si>
  <si>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</si>
  <si>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</si>
  <si>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</si>
  <si>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</si>
  <si>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</si>
  <si>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</si>
  <si>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</si>
  <si>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</si>
  <si>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</si>
  <si>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</si>
  <si>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</si>
  <si>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</si>
  <si>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</si>
  <si>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</si>
  <si>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</si>
  <si>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</si>
  <si>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</si>
  <si>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</si>
  <si>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</si>
  <si>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</si>
  <si>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</si>
  <si>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</si>
  <si>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</si>
  <si>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</si>
  <si>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</si>
  <si>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</si>
  <si>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</si>
  <si>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</si>
  <si>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</si>
  <si>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</si>
  <si>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</si>
  <si>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</si>
  <si>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</si>
  <si>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</si>
  <si>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</si>
  <si>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</si>
  <si>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</si>
  <si>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</si>
  <si>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</si>
  <si>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</si>
  <si>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</si>
  <si>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</si>
  <si>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</si>
  <si>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</si>
  <si>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</si>
  <si>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</si>
  <si>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</si>
  <si>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</si>
  <si>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</si>
  <si>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</si>
  <si>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</si>
  <si>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</si>
  <si>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</si>
  <si>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</si>
  <si>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</si>
  <si>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</si>
  <si>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</si>
  <si>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</si>
  <si>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</si>
  <si>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</si>
  <si>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</si>
  <si>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</si>
  <si>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</si>
  <si>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</si>
  <si>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</si>
  <si>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</si>
  <si>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</si>
  <si>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</si>
  <si>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</si>
  <si>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</si>
  <si>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</si>
  <si>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</si>
  <si>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</si>
  <si>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</si>
  <si>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</si>
  <si>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</si>
  <si>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</si>
  <si>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</si>
  <si>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</si>
  <si>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</si>
  <si>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</si>
  <si>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</si>
  <si>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</si>
  <si>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</si>
  <si>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</si>
  <si>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</si>
  <si>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</si>
  <si>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</si>
  <si>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</si>
  <si>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</si>
  <si>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</si>
  <si>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</si>
  <si>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</si>
  <si>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</si>
  <si>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</si>
  <si>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</si>
  <si>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</si>
  <si>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</si>
  <si>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</si>
  <si>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</si>
  <si>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</si>
  <si>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</si>
  <si>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</si>
  <si>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</si>
  <si>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</si>
  <si>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</si>
  <si>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</si>
  <si>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</si>
  <si>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</si>
  <si>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</si>
  <si>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</si>
  <si>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</si>
  <si>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</si>
  <si>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</si>
  <si>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</si>
  <si>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</si>
  <si>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</si>
  <si>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</si>
  <si>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</si>
  <si>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</si>
  <si>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</si>
  <si>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</si>
  <si>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</si>
  <si>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</si>
  <si>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</si>
  <si>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</si>
  <si>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</si>
  <si>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</si>
  <si>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</si>
  <si>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</si>
  <si>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</si>
  <si>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</si>
  <si>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</si>
  <si>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</si>
  <si>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</si>
  <si>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</si>
  <si>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</si>
  <si>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</si>
  <si>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</si>
  <si>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</si>
  <si>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</si>
  <si>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</si>
  <si>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</si>
  <si>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</si>
  <si>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</si>
  <si>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</si>
  <si>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</si>
  <si>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</si>
  <si>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</si>
  <si>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</si>
  <si>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</si>
  <si>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</si>
  <si>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</si>
  <si>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</si>
  <si>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</si>
  <si>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</si>
  <si>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</si>
  <si>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</si>
  <si>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</si>
  <si>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</si>
  <si>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</si>
  <si>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</si>
  <si>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</si>
  <si>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</si>
  <si>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</si>
  <si>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</si>
  <si>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</si>
  <si>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</si>
  <si>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</si>
  <si>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</si>
  <si>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</si>
  <si>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</si>
  <si>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</si>
  <si>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</si>
  <si>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</si>
  <si>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</si>
  <si>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</si>
  <si>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</si>
  <si>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</si>
  <si>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</si>
  <si>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</si>
  <si>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</si>
  <si>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</si>
  <si>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</si>
  <si>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</si>
  <si>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</si>
  <si>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</si>
  <si>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</si>
  <si>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</si>
  <si>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</si>
  <si>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</si>
  <si>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</si>
  <si>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</si>
  <si>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</si>
  <si>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</si>
  <si>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</si>
  <si>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</si>
  <si>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</si>
  <si>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</si>
  <si>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</si>
  <si>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</si>
  <si>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</si>
  <si>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</si>
  <si>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</si>
  <si>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</si>
  <si>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</si>
  <si>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</si>
  <si>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</si>
  <si>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</si>
  <si>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</si>
  <si>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</si>
  <si>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</si>
  <si>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</si>
  <si>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</si>
  <si>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</si>
  <si>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</si>
  <si>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</si>
  <si>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</si>
  <si>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</si>
  <si>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</si>
  <si>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</si>
  <si>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</si>
  <si>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</si>
  <si>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</si>
  <si>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</si>
  <si>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</si>
  <si>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</si>
  <si>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</si>
  <si>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</si>
  <si>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</si>
  <si>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</si>
  <si>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</si>
  <si>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</si>
  <si>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</si>
  <si>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</si>
  <si>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</si>
  <si>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</si>
  <si>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</si>
  <si>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</si>
  <si>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</si>
  <si>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</si>
  <si>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</si>
  <si>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</si>
  <si>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</si>
  <si>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</si>
  <si>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</si>
  <si>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</si>
  <si>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</si>
  <si>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</si>
  <si>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</si>
  <si>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</si>
  <si>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</si>
  <si>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</si>
  <si>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</si>
  <si>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</si>
  <si>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</si>
  <si>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</si>
  <si>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</si>
  <si>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</si>
  <si>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</si>
  <si>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</si>
  <si>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</si>
  <si>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</si>
  <si>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</si>
  <si>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</si>
  <si>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</si>
  <si>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</si>
  <si>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</si>
  <si>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</si>
  <si>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</si>
  <si>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</si>
  <si>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</si>
  <si>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</si>
  <si>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</si>
  <si>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</si>
  <si>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</si>
  <si>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</si>
  <si>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</si>
  <si>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</si>
  <si>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</si>
  <si>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</si>
  <si>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</si>
  <si>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</si>
  <si>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</si>
  <si>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</si>
  <si>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</si>
  <si>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</si>
  <si>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</si>
  <si>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</si>
  <si>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</si>
  <si>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</si>
  <si>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</si>
  <si>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</si>
  <si>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</si>
  <si>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</si>
  <si>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</si>
  <si>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</si>
  <si>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</si>
  <si>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</si>
  <si>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</si>
  <si>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</si>
  <si>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</si>
  <si>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</si>
  <si>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</si>
  <si>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</si>
  <si>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</si>
  <si>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</si>
  <si>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</si>
  <si>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</si>
  <si>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</si>
  <si>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</si>
  <si>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</si>
  <si>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</si>
  <si>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</si>
  <si>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</si>
  <si>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</si>
  <si>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</si>
  <si>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</si>
  <si>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</si>
  <si>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</si>
  <si>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</si>
  <si>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</si>
  <si>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</si>
  <si>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</si>
  <si>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</si>
  <si>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</si>
  <si>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</si>
  <si>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</si>
  <si>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</si>
  <si>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</si>
  <si>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</si>
  <si>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</si>
  <si>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</si>
  <si>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</si>
  <si>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</si>
  <si>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</si>
  <si>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</si>
  <si>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</si>
  <si>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</si>
  <si>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</si>
  <si>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</si>
  <si>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</si>
  <si>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</si>
  <si>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</si>
  <si>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</si>
  <si>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</si>
  <si>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</si>
  <si>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</si>
  <si>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</si>
  <si>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</si>
  <si>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</si>
  <si>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</si>
  <si>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</si>
  <si>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</si>
  <si>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</si>
  <si>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</si>
  <si>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</si>
  <si>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</si>
  <si>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</si>
  <si>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</si>
  <si>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</si>
  <si>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</si>
  <si>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</si>
  <si>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</si>
  <si>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</si>
  <si>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</si>
  <si>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</si>
  <si>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</si>
  <si>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</si>
  <si>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</si>
  <si>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</si>
  <si>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</si>
  <si>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</si>
  <si>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</si>
  <si>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</si>
  <si>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</si>
  <si>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</si>
  <si>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</si>
  <si>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</si>
  <si>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</si>
  <si>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</si>
  <si>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</si>
  <si>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</si>
  <si>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</si>
  <si>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</si>
  <si>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</si>
  <si>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</si>
  <si>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</si>
  <si>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</si>
  <si>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</si>
  <si>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</si>
  <si>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</si>
  <si>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</si>
  <si>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</si>
  <si>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</si>
  <si>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</si>
  <si>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</si>
  <si>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</si>
  <si>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</si>
  <si>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</si>
  <si>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</si>
  <si>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</si>
  <si>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</si>
  <si>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</si>
  <si>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</si>
  <si>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</si>
  <si>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</si>
  <si>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</si>
  <si>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</si>
  <si>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</si>
  <si>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</si>
  <si>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</si>
  <si>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</si>
  <si>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</si>
  <si>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</si>
  <si>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</si>
  <si>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</si>
  <si>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</si>
  <si>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</si>
  <si>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</si>
  <si>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</si>
  <si>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</si>
  <si>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</si>
  <si>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</si>
  <si>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</si>
  <si>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</si>
  <si>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</si>
  <si>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</si>
  <si>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</si>
  <si>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</si>
  <si>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</si>
  <si>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</si>
  <si>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</si>
  <si>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</si>
  <si>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</si>
  <si>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</si>
  <si>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</si>
  <si>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</si>
  <si>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</si>
  <si>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</si>
  <si>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</si>
  <si>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</si>
  <si>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</si>
  <si>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</si>
  <si>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</si>
  <si>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</si>
  <si>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</si>
  <si>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</si>
  <si>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</si>
  <si>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</si>
  <si>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</si>
  <si>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</si>
  <si>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</si>
  <si>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</si>
  <si>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</si>
  <si>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</si>
  <si>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</si>
  <si>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</si>
  <si>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</si>
  <si>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</si>
  <si>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</si>
  <si>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</si>
  <si>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</si>
  <si>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</si>
  <si>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</si>
  <si>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</si>
  <si>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</si>
  <si>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</si>
  <si>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</si>
  <si>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</si>
  <si>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</si>
  <si>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</si>
  <si>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</si>
  <si>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</si>
  <si>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</si>
  <si>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</si>
  <si>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</si>
  <si>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</si>
  <si>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</si>
  <si>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</si>
  <si>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</si>
  <si>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</si>
  <si>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</si>
  <si>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</si>
  <si>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</si>
  <si>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</si>
  <si>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</si>
  <si>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</si>
  <si>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</si>
  <si>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</si>
  <si>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</si>
  <si>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</si>
  <si>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</si>
  <si>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</si>
  <si>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</si>
  <si>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</si>
  <si>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</si>
  <si>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</si>
  <si>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</si>
  <si>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</si>
  <si>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</si>
  <si>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</si>
  <si>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</si>
  <si>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</si>
  <si>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</si>
  <si>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</si>
  <si>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</si>
  <si>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</si>
  <si>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</si>
  <si>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</si>
  <si>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</si>
  <si>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</si>
  <si>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</si>
  <si>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</si>
  <si>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</si>
  <si>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</si>
  <si>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</si>
  <si>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</si>
  <si>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</si>
  <si>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</si>
  <si>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</si>
  <si>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</si>
  <si>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</si>
  <si>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</si>
  <si>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</si>
  <si>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</si>
  <si>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</si>
  <si>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</si>
  <si>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</si>
  <si>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</si>
  <si>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</si>
  <si>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</si>
  <si>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</si>
  <si>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</si>
  <si>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</si>
  <si>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</si>
  <si>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</si>
  <si>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</si>
  <si>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</si>
  <si>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</si>
  <si>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</si>
  <si>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</si>
  <si>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</si>
  <si>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</si>
  <si>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</si>
  <si>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</si>
  <si>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</si>
  <si>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</si>
  <si>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</si>
  <si>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</si>
  <si>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</si>
  <si>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</si>
  <si>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</si>
  <si>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</si>
  <si>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</si>
  <si>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</si>
  <si>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</si>
  <si>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</si>
  <si>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</si>
  <si>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</si>
  <si>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</si>
  <si>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</si>
  <si>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</si>
  <si>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</si>
  <si>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</si>
  <si>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</si>
  <si>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</si>
  <si>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</si>
  <si>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</si>
  <si>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</si>
  <si>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</si>
  <si>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</si>
  <si>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</si>
  <si>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</si>
  <si>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</si>
  <si>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</si>
  <si>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</si>
  <si>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</si>
  <si>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</si>
  <si>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</si>
  <si>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</si>
  <si>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</si>
  <si>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</si>
  <si>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</si>
  <si>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</si>
  <si>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</si>
  <si>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</si>
  <si>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</si>
  <si>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</si>
  <si>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</si>
  <si>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</si>
  <si>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</si>
  <si>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</si>
  <si>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</si>
  <si>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</si>
  <si>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</si>
  <si>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</si>
  <si>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</si>
  <si>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</si>
  <si>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</si>
  <si>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</si>
  <si>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</si>
  <si>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</si>
  <si>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</si>
  <si>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</si>
  <si>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</si>
  <si>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</si>
  <si>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</si>
  <si>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</si>
  <si>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</si>
  <si>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</si>
  <si>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</si>
  <si>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</si>
  <si>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</si>
  <si>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</si>
  <si>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</si>
  <si>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</si>
  <si>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</si>
  <si>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</si>
  <si>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</si>
  <si>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</si>
  <si>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</si>
  <si>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</si>
  <si>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</si>
  <si>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</si>
  <si>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</si>
  <si>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</si>
  <si>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</si>
  <si>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</si>
  <si>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</si>
  <si>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</si>
  <si>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</si>
  <si>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</si>
  <si>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</si>
  <si>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</si>
  <si>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</si>
  <si>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</si>
  <si>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</si>
  <si>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</si>
  <si>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</si>
  <si>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</si>
  <si>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</si>
  <si>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</si>
  <si>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</si>
  <si>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</si>
  <si>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</si>
  <si>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</si>
  <si>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</si>
  <si>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</si>
  <si>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</si>
  <si>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</si>
  <si>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</si>
  <si>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</si>
  <si>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</si>
  <si>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</si>
  <si>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</si>
  <si>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</si>
  <si>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</si>
  <si>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</si>
  <si>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</si>
  <si>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</si>
  <si>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</si>
  <si>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</si>
  <si>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</si>
  <si>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</si>
  <si>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</si>
  <si>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</si>
  <si>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</si>
  <si>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</si>
  <si>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</si>
  <si>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</si>
  <si>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</si>
  <si>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</si>
  <si>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</si>
  <si>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</si>
  <si>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</si>
  <si>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</si>
  <si>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</si>
  <si>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</si>
  <si>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</si>
  <si>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</si>
  <si>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</si>
  <si>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</si>
  <si>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</si>
  <si>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</si>
  <si>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</si>
  <si>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</si>
  <si>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</si>
  <si>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</si>
  <si>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</si>
  <si>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</si>
  <si>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</si>
  <si>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</si>
  <si>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</si>
  <si>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</si>
  <si>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</si>
  <si>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</si>
  <si>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</si>
  <si>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</si>
  <si>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</si>
  <si>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</si>
  <si>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</si>
  <si>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</si>
  <si>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</si>
  <si>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</si>
  <si>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</si>
  <si>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</si>
  <si>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</si>
  <si>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</si>
  <si>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</si>
  <si>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</si>
  <si>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</si>
  <si>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</si>
  <si>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</si>
  <si>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</si>
  <si>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</si>
  <si>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</si>
  <si>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</si>
  <si>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</si>
  <si>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</si>
  <si>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</si>
  <si>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</si>
  <si>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</si>
  <si>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</si>
  <si>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</si>
  <si>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</si>
  <si>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</si>
  <si>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</si>
  <si>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</si>
  <si>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</si>
  <si>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</si>
  <si>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</si>
  <si>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</si>
  <si>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</si>
  <si>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</si>
  <si>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</si>
  <si>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</si>
  <si>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</si>
  <si>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</si>
  <si>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</si>
  <si>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</si>
  <si>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</si>
  <si>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</si>
  <si>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</si>
  <si>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</si>
  <si>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</si>
  <si>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</si>
  <si>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</si>
  <si>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</si>
  <si>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</si>
  <si>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</si>
  <si>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</si>
  <si>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</si>
  <si>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</si>
  <si>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</si>
  <si>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</si>
  <si>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</si>
  <si>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</si>
  <si>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</si>
  <si>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</si>
  <si>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</si>
  <si>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</si>
  <si>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</si>
  <si>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</si>
  <si>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</si>
  <si>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</si>
  <si>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</si>
  <si>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</si>
  <si>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</si>
  <si>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</si>
  <si>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</si>
  <si>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</si>
  <si>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</si>
  <si>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</si>
  <si>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</si>
  <si>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</si>
  <si>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</si>
  <si>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</si>
  <si>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</si>
  <si>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</si>
  <si>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</si>
  <si>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</si>
  <si>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</si>
  <si>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</si>
  <si>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</si>
  <si>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</si>
  <si>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</si>
  <si>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</si>
  <si>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</si>
  <si>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</si>
  <si>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</si>
  <si>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</si>
  <si>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</si>
  <si>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</si>
  <si>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</si>
  <si>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</si>
  <si>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</si>
  <si>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</si>
  <si>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</si>
  <si>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</si>
  <si>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</si>
  <si>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</si>
  <si>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</si>
  <si>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</si>
  <si>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</si>
  <si>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</si>
  <si>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</si>
  <si>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</si>
  <si>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</si>
  <si>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</si>
  <si>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</si>
  <si>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</si>
  <si>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</si>
  <si>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</si>
  <si>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</si>
  <si>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</si>
  <si>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</si>
  <si>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</si>
  <si>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</si>
  <si>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</si>
  <si>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</si>
  <si>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</si>
  <si>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</si>
  <si>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</si>
  <si>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</si>
  <si>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</si>
  <si>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</si>
  <si>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</si>
  <si>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</si>
  <si>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</si>
  <si>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</si>
  <si>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</si>
  <si>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</si>
  <si>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</si>
  <si>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</si>
  <si>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</si>
  <si>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</si>
  <si>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</si>
  <si>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</si>
  <si>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</si>
  <si>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</si>
  <si>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</si>
  <si>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</si>
  <si>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</si>
  <si>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</si>
  <si>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</si>
  <si>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</si>
  <si>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</si>
  <si>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</si>
  <si>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</si>
  <si>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</si>
  <si>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</si>
  <si>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</si>
  <si>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</si>
  <si>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</si>
  <si>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</si>
  <si>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</si>
  <si>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</si>
  <si>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</si>
  <si>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</si>
  <si>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</si>
  <si>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</si>
  <si>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</si>
  <si>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</si>
  <si>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</si>
  <si>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</si>
  <si>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</si>
  <si>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</si>
  <si>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</si>
  <si>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</si>
  <si>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</si>
  <si>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</si>
  <si>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</si>
  <si>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</si>
  <si>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</si>
  <si>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</si>
  <si>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</si>
  <si>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</si>
  <si>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</si>
  <si>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</si>
  <si>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</si>
  <si>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</si>
  <si>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</si>
  <si>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</si>
  <si>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</si>
  <si>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</si>
  <si>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</si>
  <si>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</si>
  <si>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</si>
  <si>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</si>
  <si>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</si>
  <si>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</si>
  <si>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</si>
  <si>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</si>
  <si>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</si>
  <si>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</si>
  <si>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</si>
  <si>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</si>
  <si>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</si>
  <si>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</si>
  <si>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</si>
  <si>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</si>
  <si>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</si>
  <si>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</si>
  <si>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</si>
  <si>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</si>
  <si>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</si>
  <si>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</si>
  <si>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</si>
  <si>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</si>
  <si>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</si>
  <si>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</si>
  <si>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</si>
  <si>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</si>
  <si>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</si>
  <si>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</si>
  <si>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</si>
  <si>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</si>
  <si>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</si>
  <si>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</si>
  <si>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</si>
  <si>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</si>
  <si>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</si>
  <si>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</si>
  <si>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</si>
  <si>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</si>
  <si>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</si>
  <si>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</si>
  <si>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</si>
  <si>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</si>
  <si>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</si>
  <si>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</si>
  <si>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</si>
  <si>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</si>
  <si>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</si>
  <si>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</si>
  <si>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</si>
  <si>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</si>
  <si>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</si>
  <si>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</si>
  <si>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</si>
  <si>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</si>
  <si>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</si>
  <si>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</si>
  <si>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</si>
  <si>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</si>
  <si>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</si>
  <si>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</si>
  <si>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</si>
  <si>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</si>
  <si>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</si>
  <si>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</si>
  <si>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</si>
  <si>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</si>
  <si>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</si>
  <si>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</si>
  <si>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</si>
  <si>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</si>
  <si>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</si>
  <si>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</si>
  <si>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</si>
  <si>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</si>
  <si>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</si>
  <si>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</si>
  <si>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</si>
  <si>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</si>
  <si>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</si>
  <si>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</si>
  <si>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</si>
  <si>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</si>
  <si>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</si>
  <si>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</si>
  <si>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</si>
  <si>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</si>
  <si>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</si>
  <si>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</si>
  <si>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</si>
  <si>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</si>
  <si>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</si>
  <si>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</si>
  <si>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</si>
  <si>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</si>
  <si>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</si>
  <si>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</si>
  <si>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</si>
  <si>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</si>
  <si>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</si>
  <si>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</si>
  <si>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</si>
  <si>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</si>
  <si>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</si>
  <si>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</si>
  <si>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</si>
  <si>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</si>
  <si>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</si>
  <si>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</si>
  <si>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</si>
  <si>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</si>
  <si>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</si>
  <si>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</si>
  <si>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</si>
  <si>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</si>
  <si>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</si>
  <si>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</si>
  <si>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</si>
  <si>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</si>
  <si>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</si>
  <si>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</si>
  <si>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</si>
  <si>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</si>
  <si>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</si>
  <si>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</si>
  <si>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</si>
  <si>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</si>
  <si>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</si>
  <si>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</si>
  <si>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</si>
  <si>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</si>
  <si>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</si>
  <si>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</si>
  <si>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</si>
  <si>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</si>
  <si>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</si>
  <si>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</si>
  <si>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</si>
  <si>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</si>
  <si>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</si>
  <si>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</si>
  <si>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</si>
  <si>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</si>
  <si>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</si>
  <si>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</si>
  <si>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</si>
  <si>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</si>
  <si>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</si>
  <si>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</si>
  <si>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</si>
  <si>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</si>
  <si>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</si>
  <si>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</si>
  <si>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</si>
  <si>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</si>
  <si>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</si>
  <si>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</si>
  <si>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</si>
  <si>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</si>
  <si>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</si>
  <si>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</si>
  <si>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</si>
  <si>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</si>
  <si>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</si>
  <si>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</si>
  <si>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</si>
  <si>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</si>
  <si>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</si>
  <si>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</si>
  <si>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</si>
  <si>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</si>
  <si>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</si>
  <si>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</si>
  <si>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</si>
  <si>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</si>
  <si>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</si>
  <si>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</si>
  <si>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</si>
  <si>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</si>
  <si>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</si>
  <si>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</si>
  <si>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</si>
  <si>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</si>
  <si>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</si>
  <si>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</si>
  <si>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</si>
  <si>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</si>
  <si>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</si>
  <si>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</si>
  <si>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</si>
  <si>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</si>
  <si>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</si>
  <si>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</si>
  <si>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</si>
  <si>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</si>
  <si>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</si>
  <si>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</si>
  <si>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</si>
  <si>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</si>
  <si>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</si>
  <si>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</si>
  <si>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</si>
  <si>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</si>
  <si>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</si>
  <si>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</si>
  <si>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</si>
  <si>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</si>
  <si>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</si>
  <si>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</si>
  <si>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</si>
  <si>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</si>
  <si>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</si>
  <si>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</si>
  <si>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</si>
  <si>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</si>
  <si>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</si>
  <si>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</si>
  <si>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</si>
  <si>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</si>
  <si>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</si>
  <si>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</si>
  <si>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</si>
  <si>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</si>
  <si>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</si>
  <si>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</si>
  <si>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</si>
  <si>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</si>
  <si>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</si>
  <si>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</si>
  <si>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</si>
  <si>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</si>
  <si>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</si>
  <si>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</si>
  <si>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</si>
  <si>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</si>
  <si>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</si>
  <si>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</si>
  <si>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</si>
  <si>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</si>
  <si>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</si>
  <si>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</si>
  <si>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</si>
  <si>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</si>
  <si>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</si>
  <si>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</si>
  <si>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</si>
  <si>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</si>
  <si>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</si>
  <si>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</si>
  <si>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</si>
  <si>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</si>
  <si>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</si>
  <si>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</si>
  <si>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</si>
  <si>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</si>
  <si>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</si>
  <si>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</si>
  <si>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</si>
  <si>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</si>
  <si>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</si>
  <si>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</si>
  <si>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</si>
  <si>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</si>
  <si>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</si>
  <si>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</si>
  <si>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</si>
  <si>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</si>
  <si>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</si>
  <si>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</si>
  <si>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</si>
  <si>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</si>
  <si>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</si>
  <si>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</si>
  <si>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</si>
  <si>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</si>
  <si>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</si>
  <si>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</si>
  <si>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</si>
  <si>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</si>
  <si>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</si>
  <si>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</si>
  <si>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</si>
  <si>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</si>
  <si>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</si>
  <si>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</si>
  <si>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</si>
  <si>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</si>
  <si>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</si>
  <si>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</si>
  <si>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</si>
  <si>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</si>
  <si>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</si>
  <si>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</si>
  <si>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</si>
  <si>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</si>
  <si>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</si>
  <si>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</si>
  <si>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</si>
  <si>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</si>
  <si>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</si>
  <si>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</si>
  <si>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</si>
  <si>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</si>
  <si>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</si>
  <si>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</si>
  <si>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</si>
  <si>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</si>
  <si>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</si>
  <si>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</si>
  <si>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</si>
  <si>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</si>
  <si>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</si>
  <si>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</si>
  <si>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</si>
  <si>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</si>
  <si>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</si>
  <si>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</si>
  <si>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</si>
  <si>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</si>
  <si>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</si>
  <si>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</si>
  <si>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</si>
  <si>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</si>
  <si>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</si>
  <si>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</si>
  <si>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</si>
  <si>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</si>
  <si>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</si>
  <si>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</si>
  <si>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</si>
  <si>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</si>
  <si>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</si>
  <si>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</si>
  <si>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</si>
  <si>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</si>
  <si>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</si>
  <si>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</si>
  <si>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</si>
  <si>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</si>
  <si>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</si>
  <si>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</si>
  <si>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</si>
  <si>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</si>
  <si>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</si>
  <si>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</si>
  <si>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</si>
  <si>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</si>
  <si>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</si>
  <si>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</si>
  <si>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</si>
  <si>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</si>
  <si>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</si>
  <si>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</si>
  <si>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</si>
  <si>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</si>
  <si>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</si>
  <si>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</si>
  <si>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</si>
  <si>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</si>
  <si>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</si>
  <si>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</si>
  <si>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</si>
  <si>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</si>
  <si>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</si>
  <si>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</si>
  <si>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</si>
  <si>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</si>
  <si>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</si>
  <si>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</si>
  <si>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</si>
  <si>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</si>
  <si>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</si>
  <si>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</si>
  <si>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</si>
  <si>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</si>
  <si>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</si>
  <si>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</si>
  <si>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</si>
  <si>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</si>
  <si>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</si>
  <si>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</si>
  <si>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</si>
  <si>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</si>
  <si>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</si>
  <si>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</si>
  <si>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</si>
  <si>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</si>
  <si>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</si>
  <si>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</si>
  <si>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</si>
  <si>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</si>
  <si>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</si>
  <si>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</si>
  <si>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</si>
  <si>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</si>
  <si>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</si>
  <si>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</si>
  <si>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</si>
  <si>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</si>
  <si>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</si>
  <si>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</si>
  <si>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</si>
  <si>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</si>
  <si>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</si>
  <si>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</si>
  <si>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</si>
  <si>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</si>
  <si>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</si>
  <si>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</si>
  <si>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</si>
  <si>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</si>
  <si>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</si>
  <si>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</si>
  <si>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</si>
  <si>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</si>
  <si>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</si>
  <si>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</si>
  <si>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</si>
  <si>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</si>
  <si>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</si>
  <si>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</si>
  <si>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</si>
  <si>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</si>
  <si>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</si>
  <si>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</si>
  <si>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</si>
  <si>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</si>
  <si>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</si>
  <si>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</si>
  <si>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</si>
  <si>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</si>
  <si>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</si>
  <si>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</si>
  <si>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</si>
  <si>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</si>
  <si>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</si>
  <si>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</si>
  <si>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</si>
  <si>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</si>
  <si>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</si>
  <si>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</si>
  <si>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</si>
  <si>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</si>
  <si>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</si>
  <si>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</si>
  <si>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</si>
  <si>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</si>
  <si>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</si>
  <si>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</si>
  <si>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</si>
  <si>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</si>
  <si>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</si>
  <si>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</si>
  <si>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</si>
  <si>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</si>
  <si>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</si>
  <si>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</si>
  <si>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</si>
  <si>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</si>
  <si>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</si>
  <si>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</si>
  <si>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</si>
  <si>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</si>
  <si>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</si>
  <si>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</si>
  <si>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</si>
  <si>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</si>
  <si>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</si>
  <si>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</si>
  <si>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</si>
  <si>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</si>
  <si>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</si>
  <si>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</si>
  <si>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</si>
  <si>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</si>
  <si>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</si>
  <si>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</si>
  <si>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</si>
  <si>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</si>
  <si>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</si>
  <si>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</si>
  <si>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</si>
  <si>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</si>
  <si>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</si>
  <si>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</si>
  <si>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</si>
  <si>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</si>
  <si>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</si>
  <si>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</si>
  <si>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</si>
  <si>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</si>
  <si>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</si>
  <si>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</si>
  <si>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</si>
  <si>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</si>
  <si>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</si>
  <si>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</si>
  <si>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</si>
  <si>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</si>
  <si>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</si>
  <si>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</si>
  <si>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</si>
  <si>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</si>
  <si>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</si>
  <si>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</si>
  <si>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</si>
  <si>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</si>
  <si>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</si>
  <si>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</si>
  <si>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</si>
  <si>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</si>
  <si>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</si>
  <si>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</si>
  <si>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</si>
  <si>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</si>
  <si>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</si>
  <si>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</si>
  <si>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</si>
  <si>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</si>
  <si>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</si>
  <si>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</si>
  <si>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</si>
  <si>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</si>
  <si>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</si>
  <si>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</si>
  <si>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</si>
  <si>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</si>
  <si>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</si>
  <si>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</si>
  <si>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</si>
  <si>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</si>
  <si>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</si>
  <si>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</si>
  <si>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</si>
  <si>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</si>
  <si>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</si>
  <si>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</si>
  <si>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</si>
  <si>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</si>
  <si>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</si>
  <si>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</si>
  <si>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</si>
  <si>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</si>
  <si>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</si>
  <si>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</si>
  <si>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</si>
  <si>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</si>
  <si>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</si>
  <si>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</si>
  <si>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</si>
  <si>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</si>
  <si>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</si>
  <si>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</si>
  <si>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</si>
  <si>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</si>
  <si>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</si>
  <si>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</si>
  <si>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</si>
  <si>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</si>
  <si>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</si>
  <si>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</si>
  <si>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</si>
  <si>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</si>
  <si>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</si>
  <si>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</si>
  <si>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</si>
  <si>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</si>
  <si>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</si>
  <si>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</si>
  <si>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</si>
  <si>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</si>
  <si>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</si>
  <si>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</si>
  <si>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</si>
  <si>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</si>
  <si>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</si>
  <si>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</si>
  <si>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</si>
  <si>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</si>
  <si>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</si>
  <si>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</si>
  <si>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</si>
  <si>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</si>
  <si>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</si>
  <si>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</si>
  <si>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</si>
  <si>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</si>
  <si>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</si>
  <si>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</si>
  <si>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</si>
  <si>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</si>
  <si>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</si>
  <si>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</si>
  <si>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</si>
  <si>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</si>
  <si>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</si>
  <si>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</si>
  <si>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</si>
  <si>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</si>
  <si>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</si>
  <si>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</si>
  <si>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</si>
  <si>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</si>
  <si>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</si>
  <si>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</si>
  <si>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</si>
  <si>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</si>
  <si>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</si>
  <si>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</si>
  <si>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</si>
  <si>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</si>
  <si>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</si>
  <si>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</si>
  <si>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</si>
  <si>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</si>
  <si>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</si>
  <si>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</si>
  <si>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</si>
  <si>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</si>
  <si>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</si>
  <si>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</si>
  <si>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</si>
  <si>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</si>
  <si>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</si>
  <si>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</si>
  <si>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</si>
  <si>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</si>
  <si>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</si>
  <si>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</si>
  <si>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</si>
  <si>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</si>
  <si>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</si>
  <si>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</si>
  <si>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</si>
  <si>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</si>
  <si>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</si>
  <si>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</si>
  <si>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</si>
  <si>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</si>
  <si>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</si>
  <si>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</si>
  <si>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</si>
  <si>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</si>
  <si>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</si>
  <si>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</si>
  <si>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</si>
  <si>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</si>
  <si>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</si>
  <si>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</si>
  <si>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</si>
  <si>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</si>
  <si>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</si>
  <si>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</si>
  <si>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</si>
  <si>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</si>
  <si>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</si>
  <si>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</si>
  <si>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</si>
  <si>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</si>
  <si>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</si>
  <si>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</si>
  <si>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</si>
  <si>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</si>
  <si>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</si>
  <si>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</si>
  <si>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</si>
  <si>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</si>
  <si>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</si>
  <si>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</si>
  <si>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</si>
  <si>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</si>
  <si>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</si>
  <si>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</si>
  <si>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</si>
  <si>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</si>
  <si>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</si>
  <si>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</si>
  <si>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</si>
  <si>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</si>
  <si>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</si>
  <si>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</si>
  <si>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</si>
  <si>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</si>
  <si>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</si>
  <si>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</si>
  <si>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</si>
  <si>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</si>
  <si>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</si>
  <si>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</si>
  <si>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</si>
  <si>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</si>
  <si>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</si>
  <si>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</si>
  <si>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</si>
  <si>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</si>
  <si>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</si>
  <si>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</si>
  <si>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</si>
  <si>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</si>
  <si>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</si>
  <si>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</si>
  <si>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</si>
  <si>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</si>
  <si>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</si>
  <si>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</si>
  <si>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</si>
  <si>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</si>
  <si>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</si>
  <si>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</si>
  <si>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</si>
  <si>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</si>
  <si>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</si>
  <si>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</si>
  <si>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</si>
  <si>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</si>
  <si>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</si>
  <si>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</si>
  <si>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</si>
  <si>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</si>
  <si>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</si>
  <si>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</si>
  <si>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</si>
  <si>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</si>
  <si>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</si>
  <si>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</si>
  <si>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</si>
  <si>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</si>
  <si>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</si>
  <si>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</si>
  <si>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</si>
  <si>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</si>
  <si>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</si>
  <si>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</si>
  <si>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</si>
  <si>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</si>
  <si>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</si>
  <si>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</si>
  <si>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</si>
  <si>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</si>
  <si>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</si>
  <si>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</si>
  <si>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</si>
  <si>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</si>
  <si>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</si>
  <si>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</si>
  <si>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</si>
  <si>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</si>
  <si>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</si>
  <si>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</si>
  <si>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</si>
  <si>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</si>
  <si>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</si>
  <si>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</si>
  <si>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</si>
  <si>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</si>
  <si>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</si>
  <si>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</si>
  <si>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</si>
  <si>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</si>
  <si>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</si>
  <si>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</si>
  <si>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</si>
  <si>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</si>
  <si>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</si>
  <si>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</si>
  <si>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</si>
  <si>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</si>
  <si>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</si>
  <si>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</si>
  <si>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</si>
  <si>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</si>
  <si>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</si>
  <si>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</si>
  <si>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</si>
  <si>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</si>
  <si>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</si>
  <si>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</si>
  <si>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</si>
  <si>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</si>
  <si>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</si>
  <si>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</si>
  <si>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</si>
  <si>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</si>
  <si>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</si>
  <si>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</si>
  <si>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</si>
  <si>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</si>
  <si>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</si>
  <si>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</si>
  <si>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</si>
  <si>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</si>
  <si>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</si>
  <si>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</si>
  <si>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</si>
  <si>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</si>
  <si>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</si>
  <si>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</si>
  <si>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</si>
  <si>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</si>
  <si>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</si>
  <si>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</si>
  <si>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</si>
  <si>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</si>
  <si>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</si>
  <si>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</si>
  <si>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</si>
  <si>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</si>
  <si>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</si>
  <si>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</si>
  <si>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</si>
  <si>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</si>
  <si>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</si>
  <si>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</si>
  <si>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</si>
  <si>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</si>
  <si>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</si>
  <si>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</si>
  <si>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</si>
  <si>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</si>
  <si>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</si>
  <si>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</si>
  <si>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</si>
  <si>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</si>
  <si>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</si>
  <si>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</si>
  <si>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</si>
  <si>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</si>
  <si>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</si>
  <si>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</si>
  <si>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</si>
  <si>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</si>
  <si>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</si>
  <si>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</si>
  <si>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</si>
  <si>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</si>
  <si>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</si>
  <si>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</si>
  <si>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</si>
  <si>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</si>
  <si>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</si>
  <si>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</si>
  <si>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</si>
  <si>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</si>
  <si>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</si>
  <si>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</si>
  <si>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</si>
  <si>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</si>
  <si>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</si>
  <si>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</si>
  <si>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</si>
  <si>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</si>
  <si>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</si>
  <si>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</si>
  <si>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</si>
  <si>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</si>
  <si>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</si>
  <si>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</si>
  <si>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</si>
  <si>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</si>
  <si>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</si>
  <si>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</si>
  <si>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</si>
  <si>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</si>
  <si>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</si>
  <si>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</si>
  <si>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</si>
  <si>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</si>
  <si>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</si>
  <si>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</si>
  <si>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</si>
  <si>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</si>
  <si>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</si>
  <si>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</si>
  <si>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</si>
  <si>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</si>
  <si>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</si>
  <si>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</si>
  <si>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</si>
  <si>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</si>
  <si>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</si>
  <si>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</si>
  <si>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</si>
  <si>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</si>
  <si>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</si>
  <si>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</si>
  <si>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</si>
  <si>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</si>
  <si>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</si>
  <si>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</si>
  <si>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</si>
  <si>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</si>
  <si>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</si>
  <si>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</si>
  <si>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</si>
  <si>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</si>
  <si>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</si>
  <si>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</si>
  <si>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</si>
  <si>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</si>
  <si>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</si>
  <si>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</si>
  <si>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</si>
  <si>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</si>
  <si>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</si>
  <si>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</si>
  <si>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</si>
  <si>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</si>
  <si>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</si>
  <si>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</si>
  <si>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</si>
  <si>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</si>
  <si>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</si>
  <si>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</si>
  <si>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</si>
  <si>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</si>
  <si>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</si>
  <si>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</si>
  <si>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</si>
  <si>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</si>
  <si>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</si>
  <si>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</si>
  <si>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</si>
  <si>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</si>
  <si>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</si>
  <si>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</si>
  <si>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</si>
  <si>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</si>
  <si>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</si>
  <si>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</si>
  <si>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</si>
  <si>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</si>
  <si>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</si>
  <si>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</si>
  <si>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</si>
  <si>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</si>
  <si>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</si>
  <si>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</si>
  <si>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</si>
  <si>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</si>
  <si>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</si>
  <si>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</si>
  <si>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</si>
  <si>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</si>
  <si>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</si>
  <si>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</si>
  <si>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</si>
  <si>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</si>
  <si>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</si>
  <si>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</si>
  <si>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</si>
  <si>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</si>
  <si>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</si>
  <si>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</si>
  <si>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</si>
  <si>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</si>
  <si>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</si>
  <si>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</si>
  <si>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</si>
  <si>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</si>
  <si>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</si>
  <si>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</si>
  <si>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</si>
  <si>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</si>
  <si>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</si>
  <si>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</si>
  <si>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</si>
  <si>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</si>
  <si>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</si>
  <si>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</si>
  <si>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</si>
  <si>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</si>
  <si>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</si>
  <si>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</si>
  <si>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</si>
  <si>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</si>
  <si>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</si>
  <si>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</si>
  <si>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</si>
  <si>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</si>
  <si>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</si>
  <si>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</si>
  <si>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</si>
  <si>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</si>
  <si>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</si>
  <si>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</si>
  <si>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</si>
  <si>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</si>
  <si>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</si>
  <si>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</si>
  <si>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</si>
  <si>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</si>
  <si>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</si>
  <si>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</si>
  <si>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</si>
  <si>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</si>
  <si>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</si>
  <si>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</si>
  <si>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</si>
  <si>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</si>
  <si>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</si>
  <si>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</si>
  <si>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</si>
  <si>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</si>
  <si>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</si>
  <si>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</si>
  <si>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</si>
  <si>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</si>
  <si>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</si>
  <si>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</si>
  <si>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</si>
  <si>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</si>
  <si>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</si>
  <si>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</si>
  <si>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</si>
  <si>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</si>
  <si>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</si>
  <si>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</si>
  <si>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</si>
  <si>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</si>
  <si>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</si>
  <si>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</si>
  <si>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</si>
  <si>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</si>
  <si>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</si>
  <si>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</si>
  <si>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</si>
  <si>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</si>
  <si>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</si>
  <si>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</si>
  <si>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</si>
  <si>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</si>
  <si>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</si>
  <si>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</si>
  <si>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</si>
  <si>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</si>
  <si>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</si>
  <si>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</si>
  <si>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</si>
  <si>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</si>
  <si>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</si>
  <si>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</si>
  <si>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</si>
  <si>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</si>
  <si>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</si>
  <si>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</si>
  <si>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</si>
  <si>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</si>
  <si>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</si>
  <si>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</si>
  <si>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</si>
  <si>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</si>
  <si>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</si>
  <si>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</si>
  <si>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</si>
  <si>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</si>
  <si>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</si>
  <si>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</si>
  <si>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</si>
  <si>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</si>
  <si>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</si>
  <si>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</si>
  <si>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</si>
  <si>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</si>
  <si>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</si>
  <si>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</si>
  <si>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</si>
  <si>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</si>
  <si>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</si>
  <si>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</si>
  <si>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</si>
  <si>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</si>
  <si>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</si>
  <si>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</si>
  <si>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</si>
  <si>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</si>
  <si>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</si>
  <si>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</si>
  <si>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</si>
  <si>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</si>
  <si>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</si>
  <si>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</si>
  <si>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</si>
  <si>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</si>
  <si>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</si>
  <si>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</si>
  <si>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</si>
  <si>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</si>
  <si>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</si>
  <si>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</si>
  <si>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</si>
  <si>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</si>
  <si>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</si>
  <si>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</si>
  <si>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</si>
  <si>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</si>
  <si>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</si>
  <si>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</si>
  <si>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</si>
  <si>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</si>
  <si>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</si>
  <si>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</si>
  <si>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</si>
  <si>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</si>
  <si>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</si>
  <si>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</si>
  <si>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</si>
  <si>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</si>
  <si>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</si>
  <si>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</si>
  <si>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</si>
  <si>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</si>
  <si>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</si>
  <si>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</si>
  <si>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</si>
  <si>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</si>
  <si>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</si>
  <si>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</si>
  <si>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</si>
  <si>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</si>
  <si>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</si>
  <si>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</si>
  <si>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</si>
  <si>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</si>
  <si>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</si>
  <si>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</si>
  <si>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</si>
  <si>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</si>
  <si>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</si>
  <si>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</si>
  <si>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</si>
  <si>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</si>
  <si>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</si>
  <si>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</si>
  <si>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</si>
  <si>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</si>
  <si>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</si>
  <si>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</si>
  <si>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</si>
  <si>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</si>
  <si>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</si>
  <si>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</si>
  <si>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</si>
  <si>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</si>
  <si>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</si>
  <si>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</si>
  <si>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</si>
  <si>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</si>
  <si>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</si>
  <si>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</si>
  <si>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</si>
  <si>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</si>
  <si>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</si>
  <si>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</si>
  <si>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</si>
  <si>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</si>
  <si>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</si>
  <si>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</si>
  <si>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</si>
  <si>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</si>
  <si>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</si>
  <si>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</si>
  <si>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</si>
  <si>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</si>
  <si>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</si>
  <si>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</si>
  <si>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</si>
  <si>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</si>
  <si>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</si>
  <si>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</si>
  <si>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</si>
  <si>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</si>
  <si>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</si>
  <si>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</si>
  <si>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</si>
  <si>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</si>
  <si>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</si>
  <si>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</si>
  <si>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</si>
  <si>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</si>
  <si>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</si>
  <si>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</si>
  <si>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</si>
  <si>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</si>
  <si>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</si>
  <si>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</si>
  <si>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</si>
  <si>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</si>
  <si>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</si>
  <si>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</si>
  <si>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</si>
  <si>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</si>
  <si>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</si>
  <si>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</si>
  <si>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</si>
  <si>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</si>
  <si>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</si>
  <si>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</si>
  <si>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</si>
  <si>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</si>
  <si>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</si>
  <si>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</si>
  <si>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</si>
  <si>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</si>
  <si>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</si>
  <si>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</si>
  <si>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</si>
  <si>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</si>
  <si>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</si>
  <si>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</si>
  <si>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</si>
  <si>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</si>
  <si>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</si>
  <si>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</si>
  <si>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</si>
  <si>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</si>
  <si>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</si>
  <si>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</si>
  <si>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</si>
  <si>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</si>
  <si>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</si>
  <si>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</si>
  <si>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</si>
  <si>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</si>
  <si>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</si>
  <si>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</si>
  <si>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</si>
  <si>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</si>
  <si>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</si>
  <si>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</si>
  <si>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</si>
  <si>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</si>
  <si>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</si>
  <si>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</si>
  <si>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</si>
  <si>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</si>
  <si>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</si>
  <si>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</si>
  <si>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</si>
  <si>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</si>
  <si>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</si>
  <si>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</si>
  <si>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</si>
  <si>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</si>
  <si>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</si>
  <si>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</si>
  <si>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</si>
  <si>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</si>
  <si>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</si>
  <si>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</si>
  <si>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</si>
  <si>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</si>
  <si>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</si>
  <si>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</si>
  <si>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</si>
  <si>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</si>
  <si>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</si>
  <si>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</si>
  <si>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</si>
  <si>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</si>
  <si>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</si>
  <si>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</si>
  <si>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</si>
  <si>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</si>
  <si>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</si>
  <si>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</si>
  <si>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</si>
  <si>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</si>
  <si>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</si>
  <si>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</si>
  <si>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</si>
  <si>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</si>
  <si>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</si>
  <si>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</si>
  <si>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</si>
  <si>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</si>
  <si>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</si>
  <si>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</si>
  <si>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</si>
  <si>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</si>
  <si>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</si>
  <si>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</si>
  <si>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</si>
  <si>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</si>
  <si>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</si>
  <si>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</si>
  <si>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</si>
  <si>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</si>
  <si>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</si>
  <si>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</si>
  <si>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</si>
  <si>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</si>
  <si>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</si>
  <si>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</si>
  <si>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</si>
  <si>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</si>
  <si>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</si>
  <si>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</si>
  <si>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</si>
  <si>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</si>
  <si>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</si>
  <si>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</si>
  <si>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</si>
  <si>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</si>
  <si>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</si>
  <si>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</si>
  <si>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</si>
  <si>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</si>
  <si>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</si>
  <si>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</si>
  <si>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</si>
  <si>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</si>
  <si>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</si>
  <si>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</si>
  <si>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</si>
  <si>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</si>
  <si>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</si>
  <si>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</si>
  <si>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</si>
  <si>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</si>
  <si>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</si>
  <si>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</si>
  <si>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</si>
  <si>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</si>
  <si>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</si>
  <si>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</si>
  <si>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</si>
  <si>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</si>
  <si>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</si>
  <si>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</si>
  <si>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</si>
  <si>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</si>
  <si>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</si>
  <si>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</si>
  <si>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</si>
  <si>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</si>
  <si>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</si>
  <si>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</si>
  <si>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</si>
  <si>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</si>
  <si>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</si>
  <si>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</si>
  <si>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</si>
  <si>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</si>
  <si>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</si>
  <si>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</si>
  <si>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</si>
  <si>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</si>
  <si>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</si>
  <si>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</si>
  <si>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</si>
  <si>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</si>
  <si>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</si>
  <si>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</si>
  <si>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</si>
  <si>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</si>
  <si>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</si>
  <si>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</si>
  <si>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</si>
  <si>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</si>
  <si>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</si>
  <si>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</si>
  <si>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</si>
  <si>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</si>
  <si>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</si>
  <si>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</si>
  <si>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</si>
  <si>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</si>
  <si>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</si>
  <si>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</si>
  <si>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</si>
  <si>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</si>
  <si>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</si>
  <si>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</si>
  <si>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</si>
  <si>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</si>
  <si>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</si>
  <si>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</si>
  <si>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</si>
  <si>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</si>
  <si>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</si>
  <si>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</si>
  <si>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</si>
  <si>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</si>
  <si>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</si>
  <si>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</si>
  <si>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</si>
  <si>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</si>
  <si>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</si>
  <si>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</si>
  <si>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</si>
  <si>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</si>
  <si>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</si>
  <si>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</si>
  <si>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</si>
  <si>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</si>
  <si>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</si>
  <si>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</si>
  <si>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</si>
  <si>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</si>
  <si>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</si>
  <si>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</si>
  <si>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</si>
  <si>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</si>
  <si>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</si>
  <si>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</si>
  <si>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</si>
  <si>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</si>
  <si>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</si>
  <si>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</si>
  <si>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</si>
  <si>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</si>
  <si>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</si>
  <si>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</si>
  <si>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</si>
  <si>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</si>
  <si>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</si>
  <si>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</si>
  <si>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</si>
  <si>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</si>
  <si>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</si>
  <si>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</si>
  <si>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</si>
  <si>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</si>
  <si>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</si>
  <si>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</si>
  <si>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</si>
  <si>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</si>
  <si>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</si>
  <si>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</si>
  <si>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</si>
  <si>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</si>
  <si>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</si>
  <si>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</si>
  <si>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</si>
  <si>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</si>
  <si>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</si>
  <si>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</si>
  <si>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</si>
  <si>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</si>
  <si>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</si>
  <si>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</si>
  <si>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</si>
  <si>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</si>
  <si>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</si>
  <si>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</si>
  <si>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</si>
  <si>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</si>
  <si>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</si>
  <si>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</si>
  <si>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</si>
  <si>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</si>
  <si>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</si>
  <si>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</si>
  <si>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</si>
  <si>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</si>
  <si>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</si>
  <si>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</si>
  <si>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</si>
  <si>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</si>
  <si>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</si>
  <si>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</si>
  <si>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</si>
  <si>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</si>
  <si>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</si>
  <si>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</si>
  <si>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</si>
  <si>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</si>
  <si>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</si>
  <si>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</si>
  <si>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</si>
  <si>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</si>
  <si>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</si>
  <si>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</si>
  <si>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</si>
  <si>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</si>
  <si>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</si>
  <si>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</si>
  <si>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</si>
  <si>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</si>
  <si>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</si>
  <si>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</si>
  <si>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</si>
  <si>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</si>
  <si>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</si>
  <si>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</si>
  <si>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</si>
  <si>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</si>
  <si>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</si>
  <si>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</si>
  <si>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</si>
  <si>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</si>
  <si>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</si>
  <si>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</si>
  <si>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</si>
  <si>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</si>
  <si>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</si>
  <si>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</si>
  <si>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</si>
  <si>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</si>
  <si>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</si>
  <si>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</si>
  <si>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</si>
  <si>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</si>
  <si>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</si>
  <si>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</si>
  <si>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</si>
  <si>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</si>
  <si>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</si>
  <si>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</si>
  <si>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</si>
  <si>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</si>
  <si>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</si>
  <si>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</si>
  <si>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</si>
  <si>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</si>
  <si>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</si>
  <si>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</si>
  <si>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</si>
  <si>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</si>
  <si>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</si>
  <si>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</si>
  <si>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</si>
  <si>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</si>
  <si>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</si>
  <si>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</si>
  <si>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</si>
  <si>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</si>
  <si>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</si>
  <si>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</si>
  <si>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</si>
  <si>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</si>
  <si>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</si>
  <si>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</si>
  <si>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</si>
  <si>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</si>
  <si>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</si>
  <si>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</si>
  <si>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</si>
  <si>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</si>
  <si>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</si>
  <si>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</si>
  <si>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</si>
  <si>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</si>
  <si>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</si>
  <si>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</si>
  <si>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</si>
  <si>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</si>
  <si>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</si>
  <si>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</si>
  <si>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</si>
  <si>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</si>
  <si>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</si>
  <si>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</si>
  <si>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</si>
  <si>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</si>
  <si>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</si>
  <si>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</si>
  <si>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</si>
  <si>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</si>
  <si>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</si>
  <si>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</si>
  <si>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</si>
  <si>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</si>
  <si>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</si>
  <si>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</si>
  <si>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</si>
  <si>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</si>
  <si>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</si>
  <si>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</si>
  <si>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</si>
  <si>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</si>
  <si>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</si>
  <si>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</si>
  <si>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</si>
  <si>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</si>
  <si>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</si>
  <si>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</si>
  <si>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</si>
  <si>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</si>
  <si>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</si>
  <si>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</si>
  <si>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</si>
  <si>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</si>
  <si>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</si>
  <si>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</si>
  <si>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</si>
  <si>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</si>
  <si>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</si>
  <si>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</si>
  <si>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</si>
  <si>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</si>
  <si>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</si>
  <si>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</si>
  <si>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</si>
  <si>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</si>
  <si>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</si>
  <si>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</si>
  <si>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</si>
  <si>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</si>
  <si>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</si>
  <si>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</si>
  <si>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</si>
  <si>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</si>
  <si>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</si>
  <si>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</si>
  <si>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</si>
  <si>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</si>
  <si>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</si>
  <si>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</si>
  <si>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</si>
  <si>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</si>
  <si>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</si>
  <si>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</si>
  <si>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</si>
  <si>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</si>
  <si>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</si>
  <si>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</si>
  <si>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</si>
  <si>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</si>
  <si>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</si>
  <si>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</si>
  <si>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</si>
  <si>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</si>
  <si>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</si>
  <si>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</si>
  <si>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</si>
  <si>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</si>
  <si>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</si>
  <si>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</si>
  <si>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</si>
  <si>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</si>
  <si>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</si>
  <si>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</si>
  <si>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</si>
  <si>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</si>
  <si>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</si>
  <si>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</si>
  <si>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</si>
  <si>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</si>
  <si>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</si>
  <si>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</si>
  <si>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</si>
  <si>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</si>
  <si>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</si>
  <si>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</si>
  <si>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</si>
  <si>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</si>
  <si>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</si>
  <si>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</si>
  <si>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</si>
  <si>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</si>
  <si>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</si>
  <si>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</si>
  <si>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</si>
  <si>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</si>
  <si>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</si>
  <si>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</si>
  <si>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</si>
  <si>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</si>
  <si>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</si>
  <si>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</si>
  <si>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</si>
  <si>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</si>
  <si>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</si>
  <si>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</si>
  <si>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</si>
  <si>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</si>
  <si>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</si>
  <si>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</si>
  <si>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</si>
  <si>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</si>
  <si>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</si>
  <si>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</si>
  <si>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</si>
  <si>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</si>
  <si>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</si>
  <si>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</si>
  <si>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</si>
  <si>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</si>
  <si>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</si>
  <si>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</si>
  <si>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</si>
  <si>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</si>
  <si>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</si>
  <si>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</si>
  <si>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</si>
  <si>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</si>
  <si>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</si>
  <si>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</si>
  <si>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</si>
  <si>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</si>
  <si>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</si>
  <si>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</si>
  <si>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</si>
  <si>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</si>
  <si>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</si>
  <si>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</si>
  <si>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</si>
  <si>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</si>
  <si>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</si>
  <si>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</si>
  <si>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</si>
  <si>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</si>
  <si>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</si>
  <si>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</si>
  <si>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</si>
  <si>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</si>
  <si>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</si>
  <si>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</si>
  <si>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</si>
  <si>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</si>
  <si>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</si>
  <si>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</si>
  <si>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</si>
  <si>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</si>
  <si>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</si>
  <si>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</si>
  <si>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</si>
  <si>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</si>
  <si>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</si>
  <si>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</si>
  <si>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</si>
  <si>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</si>
  <si>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</si>
  <si>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</si>
  <si>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</si>
  <si>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</si>
  <si>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</si>
  <si>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</si>
  <si>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</si>
  <si>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</si>
  <si>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</si>
  <si>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</si>
  <si>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</si>
  <si>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</si>
  <si>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</si>
  <si>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</si>
  <si>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</si>
  <si>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</si>
  <si>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</si>
  <si>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</si>
  <si>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</si>
  <si>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</si>
  <si>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</si>
  <si>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</si>
  <si>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</si>
  <si>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</si>
  <si>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</si>
  <si>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</si>
  <si>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</si>
  <si>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</si>
  <si>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</si>
  <si>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</si>
  <si>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</si>
  <si>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</si>
  <si>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</si>
  <si>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</si>
  <si>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</si>
  <si>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</si>
  <si>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</si>
  <si>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</si>
  <si>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</si>
  <si>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</si>
  <si>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</si>
  <si>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</si>
  <si>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</si>
  <si>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</si>
  <si>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</si>
  <si>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</si>
  <si>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</si>
  <si>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</si>
  <si>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</si>
  <si>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</si>
  <si>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</si>
  <si>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</si>
  <si>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</si>
  <si>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</si>
  <si>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</si>
  <si>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</si>
  <si>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</si>
  <si>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</si>
  <si>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</si>
  <si>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</si>
  <si>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</si>
  <si>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</si>
  <si>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</si>
  <si>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</si>
  <si>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</si>
  <si>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</si>
  <si>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</si>
  <si>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</si>
  <si>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</si>
  <si>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</si>
  <si>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</si>
  <si>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</si>
  <si>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</si>
  <si>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</si>
  <si>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</si>
  <si>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</si>
  <si>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</si>
  <si>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</si>
  <si>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</si>
  <si>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</si>
  <si>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</si>
  <si>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</si>
  <si>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</si>
  <si>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</si>
  <si>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</si>
  <si>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</si>
  <si>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</si>
  <si>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</si>
  <si>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</si>
  <si>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</si>
  <si>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</si>
  <si>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</si>
  <si>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</si>
  <si>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</si>
  <si>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</si>
  <si>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</si>
  <si>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</si>
  <si>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</si>
  <si>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</si>
  <si>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</si>
  <si>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</si>
  <si>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</si>
  <si>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</si>
  <si>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</si>
  <si>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</si>
  <si>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</si>
  <si>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</si>
  <si>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</si>
  <si>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</si>
  <si>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</si>
  <si>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</si>
  <si>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</si>
  <si>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</si>
  <si>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</si>
  <si>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</si>
  <si>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</si>
  <si>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</si>
  <si>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</si>
  <si>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</si>
  <si>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</si>
  <si>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</si>
  <si>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</si>
  <si>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</si>
  <si>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</si>
  <si>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</si>
  <si>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</si>
  <si>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</si>
  <si>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</si>
  <si>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</si>
  <si>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</si>
  <si>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</si>
  <si>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</si>
  <si>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</si>
  <si>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</si>
  <si>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</si>
  <si>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</si>
  <si>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</si>
  <si>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</si>
  <si>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</si>
  <si>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</si>
  <si>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</si>
  <si>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</si>
  <si>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</si>
  <si>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</si>
  <si>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</si>
  <si>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</si>
  <si>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</si>
  <si>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</si>
  <si>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</si>
  <si>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</si>
  <si>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</si>
  <si>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</si>
  <si>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</si>
  <si>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</si>
  <si>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</si>
  <si>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</si>
  <si>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</si>
  <si>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</si>
  <si>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</si>
  <si>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</si>
  <si>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</si>
  <si>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</si>
  <si>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</si>
  <si>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</si>
  <si>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</si>
  <si>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</si>
  <si>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</si>
  <si>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</si>
  <si>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</si>
  <si>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</si>
  <si>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</si>
  <si>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</si>
  <si>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</si>
  <si>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</si>
  <si>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</si>
  <si>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</si>
  <si>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</si>
  <si>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</si>
  <si>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</si>
  <si>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</si>
  <si>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</si>
  <si>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</si>
  <si>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</si>
  <si>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</si>
  <si>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</si>
  <si>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</si>
  <si>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</si>
  <si>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</si>
  <si>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</si>
  <si>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</si>
  <si>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</si>
  <si>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</si>
  <si>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</si>
  <si>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</si>
  <si>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</si>
  <si>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</si>
  <si>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</si>
  <si>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</si>
  <si>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</si>
  <si>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</si>
  <si>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</si>
  <si>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</si>
  <si>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</si>
  <si>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</si>
  <si>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</si>
  <si>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</si>
  <si>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</si>
  <si>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</si>
  <si>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</si>
  <si>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</si>
  <si>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</si>
  <si>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</si>
  <si>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</si>
  <si>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</si>
  <si>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</si>
  <si>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</si>
  <si>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</si>
  <si>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</si>
  <si>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</si>
  <si>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</si>
  <si>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</si>
  <si>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</si>
  <si>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</si>
  <si>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</si>
  <si>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</si>
  <si>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</si>
  <si>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</si>
  <si>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</si>
  <si>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</si>
  <si>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</si>
  <si>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</si>
  <si>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</si>
  <si>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</si>
  <si>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</si>
  <si>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</si>
  <si>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</si>
  <si>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</si>
  <si>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</si>
  <si>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</si>
  <si>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</si>
  <si>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</si>
  <si>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</si>
  <si>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</si>
  <si>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</si>
  <si>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</si>
  <si>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</si>
  <si>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</si>
  <si>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</si>
  <si>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</si>
  <si>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</si>
  <si>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</si>
  <si>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</si>
  <si>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</si>
  <si>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</si>
  <si>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</si>
  <si>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</si>
  <si>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</si>
  <si>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</si>
  <si>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</si>
  <si>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</si>
  <si>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</si>
  <si>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</si>
  <si>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</si>
  <si>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</si>
  <si>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</si>
  <si>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</si>
  <si>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</si>
  <si>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</si>
  <si>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</si>
  <si>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</si>
  <si>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</si>
  <si>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</si>
  <si>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</si>
  <si>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</si>
  <si>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</si>
  <si>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</si>
  <si>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</si>
  <si>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</si>
  <si>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</si>
  <si>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</si>
  <si>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</si>
  <si>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</si>
  <si>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</si>
  <si>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</si>
  <si>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</si>
  <si>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</si>
  <si>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</si>
  <si>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</si>
  <si>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</si>
  <si>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</si>
  <si>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</si>
  <si>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</si>
  <si>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</si>
  <si>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</si>
  <si>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</si>
  <si>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</si>
  <si>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</si>
  <si>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</si>
  <si>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</si>
  <si>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</si>
  <si>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</si>
  <si>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</si>
  <si>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</si>
  <si>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</si>
  <si>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</si>
  <si>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</si>
  <si>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</si>
  <si>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</si>
  <si>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</si>
  <si>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</si>
  <si>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</si>
  <si>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</si>
  <si>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</si>
  <si>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</si>
  <si>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</si>
  <si>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</si>
  <si>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</si>
  <si>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</si>
  <si>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</si>
  <si>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</si>
  <si>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</si>
  <si>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</si>
  <si>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</si>
  <si>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</si>
  <si>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</si>
  <si>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</si>
  <si>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</si>
  <si>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</si>
  <si>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</si>
  <si>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</si>
  <si>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</si>
  <si>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</si>
  <si>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</si>
  <si>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</si>
  <si>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</si>
  <si>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</si>
  <si>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</si>
  <si>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</si>
  <si>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</si>
  <si>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</si>
  <si>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</si>
  <si>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</si>
  <si>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</si>
  <si>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</si>
  <si>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</si>
  <si>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</si>
  <si>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</si>
  <si>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</si>
  <si>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</si>
  <si>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</si>
  <si>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</si>
  <si>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</si>
  <si>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</si>
  <si>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</si>
  <si>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</si>
  <si>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</si>
  <si>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</si>
  <si>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</si>
  <si>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</si>
  <si>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</si>
  <si>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</si>
  <si>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</si>
  <si>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</si>
  <si>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</si>
  <si>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</si>
  <si>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</si>
  <si>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</si>
  <si>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</si>
  <si>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</si>
  <si>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</si>
  <si>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</si>
  <si>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</si>
  <si>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</si>
  <si>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</si>
  <si>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</si>
  <si>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</si>
  <si>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</si>
  <si>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</si>
  <si>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</si>
  <si>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</si>
  <si>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</si>
  <si>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</si>
  <si>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</si>
  <si>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</si>
  <si>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</si>
  <si>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</si>
  <si>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</si>
  <si>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</si>
  <si>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</si>
  <si>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</si>
  <si>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</si>
  <si>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</si>
  <si>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</si>
  <si>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</si>
  <si>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</si>
  <si>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</si>
  <si>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</si>
  <si>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</si>
  <si>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</si>
  <si>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</si>
  <si>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</si>
  <si>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</si>
  <si>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</si>
  <si>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</si>
  <si>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</si>
  <si>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</si>
  <si>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</si>
  <si>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</si>
  <si>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</si>
  <si>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</si>
  <si>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</si>
  <si>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</si>
  <si>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</si>
  <si>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</si>
  <si>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</si>
  <si>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</si>
  <si>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</si>
  <si>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</si>
  <si>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</si>
  <si>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</si>
  <si>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</si>
  <si>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</si>
  <si>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</si>
  <si>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</si>
  <si>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</si>
  <si>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</si>
  <si>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</si>
  <si>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</si>
  <si>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</si>
  <si>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</si>
  <si>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</si>
  <si>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</si>
  <si>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</si>
  <si>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</si>
  <si>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</si>
  <si>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</si>
  <si>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</si>
  <si>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</si>
  <si>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</si>
  <si>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</si>
  <si>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</si>
  <si>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</si>
  <si>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</si>
  <si>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</si>
  <si>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</si>
  <si>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</si>
  <si>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</si>
  <si>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</si>
  <si>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</si>
  <si>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</si>
  <si>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</si>
  <si>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</si>
  <si>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</si>
  <si>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</si>
  <si>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</si>
  <si>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</si>
  <si>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</si>
  <si>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</si>
  <si>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</si>
  <si>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</si>
  <si>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</si>
  <si>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</si>
  <si>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</si>
  <si>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</si>
  <si>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</si>
  <si>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</si>
  <si>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</si>
  <si>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</si>
  <si>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</si>
  <si>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</si>
  <si>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</si>
  <si>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</si>
  <si>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</si>
  <si>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</si>
  <si>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</si>
  <si>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</si>
  <si>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</si>
  <si>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</si>
  <si>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</si>
  <si>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</si>
  <si>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</si>
  <si>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</si>
  <si>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</si>
  <si>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</si>
  <si>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</si>
  <si>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</si>
  <si>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</si>
  <si>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</si>
  <si>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</si>
  <si>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</si>
  <si>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</si>
  <si>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</si>
  <si>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</si>
  <si>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</si>
  <si>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</si>
  <si>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</si>
  <si>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</si>
  <si>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</si>
  <si>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</si>
  <si>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</si>
  <si>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</si>
  <si>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</si>
  <si>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</si>
  <si>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</si>
  <si>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</si>
  <si>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</si>
  <si>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</si>
  <si>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</si>
  <si>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</si>
  <si>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</si>
  <si>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</si>
  <si>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</si>
  <si>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</si>
  <si>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</si>
  <si>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</si>
  <si>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</si>
  <si>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</si>
  <si>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</si>
  <si>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</si>
  <si>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</si>
  <si>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</si>
  <si>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</si>
  <si>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</si>
  <si>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</si>
  <si>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</si>
  <si>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</si>
  <si>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</si>
  <si>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</si>
  <si>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</si>
  <si>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</si>
  <si>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</si>
  <si>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</si>
  <si>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</si>
  <si>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</si>
  <si>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</si>
  <si>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</si>
  <si>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</si>
  <si>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</si>
  <si>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</si>
  <si>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</si>
  <si>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</si>
  <si>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</si>
  <si>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</si>
  <si>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</si>
  <si>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</si>
  <si>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</si>
  <si>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</si>
  <si>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</si>
  <si>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</si>
  <si>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</si>
  <si>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</si>
  <si>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</si>
  <si>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</si>
  <si>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</si>
  <si>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</si>
  <si>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</si>
  <si>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</si>
  <si>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</si>
  <si>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</si>
  <si>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</si>
  <si>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</si>
  <si>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</si>
  <si>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</si>
  <si>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</si>
  <si>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</si>
  <si>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</si>
  <si>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</si>
  <si>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</si>
  <si>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</si>
  <si>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</si>
  <si>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</si>
  <si>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</si>
  <si>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</si>
  <si>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</si>
  <si>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</si>
  <si>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</si>
  <si>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</si>
  <si>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</si>
  <si>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</si>
  <si>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</si>
  <si>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</si>
  <si>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</si>
  <si>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</si>
  <si>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</si>
  <si>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</si>
  <si>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</si>
  <si>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</si>
  <si>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</si>
  <si>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</si>
  <si>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</si>
  <si>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</si>
  <si>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</si>
  <si>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</si>
  <si>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</si>
  <si>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</si>
  <si>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</si>
  <si>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</si>
  <si>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</si>
  <si>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</si>
  <si>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</si>
  <si>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</si>
  <si>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</si>
  <si>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</si>
  <si>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</si>
  <si>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</si>
  <si>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</si>
  <si>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</si>
  <si>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</si>
  <si>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</si>
  <si>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</si>
  <si>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</si>
  <si>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</si>
  <si>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</si>
  <si>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</si>
  <si>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</si>
  <si>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</si>
  <si>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</si>
  <si>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</si>
  <si>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</si>
  <si>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</si>
  <si>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</si>
  <si>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</si>
  <si>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</si>
  <si>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</si>
  <si>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</si>
  <si>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</si>
  <si>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</si>
  <si>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</si>
  <si>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</si>
  <si>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</si>
  <si>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</si>
  <si>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</si>
  <si>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</si>
  <si>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</si>
  <si>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</si>
  <si>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</si>
  <si>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</si>
  <si>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</si>
  <si>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</si>
  <si>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</si>
  <si>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</si>
  <si>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</si>
  <si>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</si>
  <si>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</si>
  <si>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</si>
  <si>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</si>
  <si>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</si>
  <si>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</si>
  <si>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</si>
  <si>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</si>
  <si>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</si>
  <si>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</si>
  <si>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</si>
  <si>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</si>
  <si>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</si>
  <si>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</si>
  <si>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</si>
  <si>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</si>
  <si>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</si>
  <si>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</si>
  <si>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</si>
  <si>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</si>
  <si>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</si>
  <si>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</si>
  <si>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</si>
  <si>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</si>
  <si>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</si>
  <si>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</si>
  <si>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</si>
  <si>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</si>
  <si>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</si>
  <si>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</si>
  <si>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</si>
  <si>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</si>
  <si>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</si>
  <si>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</si>
  <si>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</si>
  <si>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</si>
  <si>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</si>
  <si>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</si>
  <si>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</si>
  <si>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</si>
  <si>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</si>
  <si>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</si>
  <si>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</si>
  <si>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</si>
  <si>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</si>
  <si>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</si>
  <si>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</si>
  <si>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</si>
  <si>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</si>
  <si>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</si>
  <si>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</si>
  <si>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</si>
  <si>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</si>
  <si>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</si>
  <si>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</si>
  <si>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</si>
  <si>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</si>
  <si>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</si>
  <si>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</si>
  <si>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</si>
  <si>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</si>
  <si>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</si>
  <si>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</si>
  <si>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</si>
  <si>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</si>
  <si>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</si>
  <si>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</si>
  <si>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</si>
  <si>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</si>
  <si>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</si>
  <si>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</si>
  <si>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</si>
  <si>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</si>
  <si>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</si>
  <si>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</si>
  <si>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</si>
  <si>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</si>
  <si>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</si>
  <si>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</si>
  <si>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</si>
  <si>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</si>
  <si>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</si>
  <si>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</si>
  <si>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</si>
  <si>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</si>
  <si>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</si>
  <si>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</si>
  <si>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</si>
  <si>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</si>
  <si>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</si>
  <si>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</si>
  <si>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</si>
  <si>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</si>
  <si>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</si>
  <si>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</si>
  <si>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</si>
  <si>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</si>
  <si>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</si>
  <si>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</si>
  <si>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</si>
  <si>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</si>
  <si>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</si>
  <si>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</si>
  <si>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</si>
  <si>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</si>
  <si>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</si>
  <si>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</si>
  <si>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</si>
  <si>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</si>
  <si>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</si>
  <si>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</si>
  <si>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</si>
  <si>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</si>
  <si>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</si>
  <si>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</si>
  <si>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</si>
  <si>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</si>
  <si>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</si>
  <si>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</si>
  <si>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</si>
  <si>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</si>
  <si>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</si>
  <si>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</si>
  <si>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</si>
  <si>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</si>
  <si>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</si>
  <si>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</si>
  <si>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</si>
  <si>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</si>
  <si>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</si>
  <si>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</si>
  <si>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</si>
  <si>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</si>
  <si>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</si>
  <si>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</si>
  <si>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</si>
  <si>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</si>
  <si>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</si>
  <si>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</si>
  <si>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</si>
  <si>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</si>
  <si>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</si>
  <si>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</si>
  <si>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</si>
  <si>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</si>
  <si>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</si>
  <si>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</si>
  <si>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</si>
  <si>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</si>
  <si>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</si>
  <si>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</si>
  <si>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</si>
  <si>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</si>
  <si>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</si>
  <si>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</si>
  <si>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</si>
  <si>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</si>
  <si>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</si>
  <si>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</si>
  <si>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</si>
  <si>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</si>
  <si>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</si>
  <si>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</si>
  <si>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</si>
  <si>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</si>
  <si>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</si>
  <si>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</si>
  <si>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</si>
  <si>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</si>
  <si>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</si>
  <si>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</si>
  <si>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</si>
  <si>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</si>
  <si>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</si>
  <si>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</si>
  <si>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</si>
  <si>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</si>
  <si>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</si>
  <si>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</si>
  <si>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</si>
  <si>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</si>
  <si>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</si>
  <si>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</si>
  <si>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</si>
  <si>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</si>
  <si>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</si>
  <si>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</si>
  <si>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</si>
  <si>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</si>
  <si>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</si>
  <si>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</si>
  <si>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</si>
  <si>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</si>
  <si>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</si>
  <si>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</si>
  <si>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</si>
  <si>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</si>
  <si>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</si>
  <si>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</si>
  <si>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</si>
  <si>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</si>
  <si>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</si>
  <si>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</si>
  <si>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</si>
  <si>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</si>
  <si>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</si>
  <si>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</si>
  <si>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</si>
  <si>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</si>
  <si>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</si>
  <si>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</si>
  <si>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</si>
  <si>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</si>
  <si>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</si>
  <si>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</si>
  <si>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</si>
  <si>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</si>
  <si>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</si>
  <si>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</si>
  <si>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</si>
  <si>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</si>
  <si>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</si>
  <si>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</si>
  <si>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</si>
  <si>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</si>
  <si>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</si>
  <si>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</si>
  <si>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</si>
  <si>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</si>
  <si>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</si>
  <si>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</si>
  <si>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</si>
  <si>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</si>
  <si>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</si>
  <si>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</si>
  <si>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</si>
  <si>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</si>
  <si>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</si>
  <si>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</si>
  <si>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</si>
  <si>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</si>
  <si>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</si>
  <si>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</si>
  <si>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</si>
  <si>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</si>
  <si>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</si>
  <si>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</si>
  <si>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</si>
  <si>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</si>
  <si>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</si>
  <si>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</si>
  <si>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</si>
  <si>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</si>
  <si>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</si>
  <si>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</si>
  <si>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</si>
  <si>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</si>
  <si>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</si>
  <si>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</si>
  <si>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</si>
  <si>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</si>
  <si>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</si>
  <si>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</si>
  <si>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</si>
  <si>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</si>
  <si>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</si>
  <si>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</si>
  <si>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</si>
  <si>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</si>
  <si>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</si>
  <si>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</si>
  <si>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</si>
  <si>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</si>
  <si>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</si>
  <si>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</si>
  <si>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</si>
  <si>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</si>
  <si>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</si>
  <si>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</si>
  <si>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</si>
  <si>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</si>
  <si>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</si>
  <si>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</si>
  <si>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</si>
  <si>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</si>
  <si>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</si>
  <si>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</si>
  <si>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</si>
  <si>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</si>
  <si>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</si>
  <si>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</si>
  <si>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</si>
  <si>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</si>
  <si>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</si>
  <si>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</si>
  <si>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</si>
  <si>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</si>
  <si>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</si>
  <si>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</si>
  <si>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</si>
  <si>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</si>
  <si>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</si>
  <si>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</si>
  <si>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</si>
  <si>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</si>
  <si>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</si>
  <si>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</si>
  <si>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</si>
  <si>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</si>
  <si>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</si>
  <si>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</si>
  <si>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</si>
  <si>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</si>
  <si>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</si>
  <si>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</si>
  <si>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</si>
  <si>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</si>
  <si>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</si>
  <si>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</si>
  <si>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</si>
  <si>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</si>
  <si>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</si>
  <si>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</si>
  <si>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</si>
  <si>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</si>
  <si>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</si>
  <si>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</si>
  <si>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</si>
  <si>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</si>
  <si>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</si>
  <si>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</si>
  <si>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</si>
  <si>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</si>
  <si>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</si>
  <si>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</si>
  <si>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</si>
  <si>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</si>
  <si>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</si>
  <si>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</si>
  <si>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</si>
  <si>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</si>
  <si>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</si>
  <si>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</si>
  <si>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</si>
  <si>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</si>
  <si>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</si>
  <si>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</si>
  <si>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</si>
  <si>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</si>
  <si>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</si>
  <si>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</si>
  <si>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</si>
  <si>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</si>
  <si>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</si>
  <si>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</si>
  <si>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</si>
  <si>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</si>
  <si>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</si>
  <si>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</si>
  <si>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</si>
  <si>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</si>
  <si>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</si>
  <si>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</si>
  <si>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</si>
  <si>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</si>
  <si>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</si>
  <si>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</si>
  <si>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</si>
  <si>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</si>
  <si>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</si>
  <si>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</si>
  <si>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</si>
  <si>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</si>
  <si>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</si>
  <si>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</si>
  <si>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</si>
  <si>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</si>
  <si>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</si>
  <si>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</si>
  <si>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</si>
  <si>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</si>
  <si>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</si>
  <si>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</si>
  <si>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</si>
  <si>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</si>
  <si>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</si>
  <si>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</si>
  <si>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</si>
  <si>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</si>
  <si>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</si>
  <si>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</si>
  <si>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</si>
  <si>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</si>
  <si>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</si>
  <si>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</si>
  <si>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</si>
  <si>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</si>
  <si>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</si>
  <si>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</si>
  <si>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</si>
  <si>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</si>
  <si>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</si>
  <si>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</si>
  <si>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</si>
  <si>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</si>
  <si>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</si>
  <si>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</si>
  <si>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</si>
  <si>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</si>
  <si>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</si>
  <si>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</si>
  <si>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</si>
  <si>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</si>
  <si>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</si>
  <si>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</si>
  <si>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</si>
  <si>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</si>
  <si>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</si>
  <si>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</si>
  <si>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</si>
  <si>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</si>
  <si>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</si>
  <si>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</si>
  <si>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</si>
  <si>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</si>
  <si>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</si>
  <si>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</si>
  <si>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</si>
  <si>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</si>
  <si>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</si>
  <si>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</si>
  <si>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</si>
  <si>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</si>
  <si>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</si>
  <si>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</si>
  <si>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</si>
  <si>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</si>
  <si>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</si>
  <si>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</si>
  <si>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</si>
  <si>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</si>
  <si>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</si>
  <si>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</si>
  <si>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</si>
  <si>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</si>
  <si>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</si>
  <si>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</si>
  <si>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</si>
  <si>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</si>
  <si>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</si>
  <si>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</si>
  <si>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</si>
  <si>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</si>
  <si>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</si>
  <si>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</si>
  <si>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</si>
  <si>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</si>
  <si>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</si>
  <si>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</si>
  <si>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</si>
  <si>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</si>
  <si>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</si>
  <si>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</si>
  <si>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</si>
  <si>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</si>
  <si>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</si>
  <si>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</si>
  <si>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</si>
  <si>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</si>
  <si>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</si>
  <si>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</si>
  <si>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</si>
  <si>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</si>
  <si>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</si>
  <si>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</si>
  <si>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</si>
  <si>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</si>
  <si>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</si>
  <si>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</si>
  <si>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</si>
  <si>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</si>
  <si>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</si>
  <si>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</si>
  <si>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</si>
  <si>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</si>
  <si>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</si>
  <si>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</si>
  <si>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</si>
  <si>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</si>
  <si>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</si>
  <si>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</si>
  <si>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</si>
  <si>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</si>
  <si>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</si>
  <si>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</si>
  <si>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</si>
  <si>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</si>
  <si>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</si>
  <si>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</si>
  <si>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</si>
  <si>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</si>
  <si>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</si>
  <si>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</si>
  <si>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</si>
  <si>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</si>
  <si>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</si>
  <si>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</si>
  <si>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</si>
  <si>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</si>
  <si>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</si>
  <si>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</si>
  <si>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</si>
  <si>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</si>
  <si>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</si>
  <si>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</si>
  <si>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</si>
  <si>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</si>
  <si>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</si>
  <si>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</si>
  <si>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</si>
  <si>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</si>
  <si>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</si>
  <si>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</si>
  <si>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</si>
  <si>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</si>
  <si>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</si>
  <si>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</si>
  <si>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</si>
  <si>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</si>
  <si>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</si>
  <si>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</si>
  <si>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</si>
  <si>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</si>
  <si>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</si>
  <si>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</si>
  <si>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</si>
  <si>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</si>
  <si>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</si>
  <si>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</si>
  <si>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</si>
  <si>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</si>
  <si>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</si>
  <si>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</si>
  <si>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</si>
  <si>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</si>
  <si>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</si>
  <si>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</si>
  <si>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</si>
  <si>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</si>
  <si>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</si>
  <si>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</si>
  <si>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</si>
  <si>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</si>
  <si>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</si>
  <si>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</si>
  <si>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</si>
  <si>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</si>
  <si>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</si>
  <si>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</si>
  <si>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</si>
  <si>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</si>
  <si>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</si>
  <si>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</si>
  <si>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</si>
  <si>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</si>
  <si>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</si>
  <si>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</si>
  <si>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</si>
  <si>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</si>
  <si>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</si>
  <si>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</si>
  <si>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</si>
  <si>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</si>
  <si>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</si>
  <si>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</si>
  <si>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</si>
  <si>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</si>
  <si>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</si>
  <si>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</si>
  <si>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</si>
  <si>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</si>
  <si>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</si>
  <si>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</si>
  <si>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</si>
  <si>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</si>
  <si>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</si>
  <si>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</si>
  <si>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</si>
  <si>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</si>
  <si>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</si>
  <si>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</si>
  <si>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</si>
  <si>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</si>
  <si>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</si>
  <si>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</si>
  <si>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</si>
  <si>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</si>
  <si>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</si>
  <si>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</si>
  <si>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</si>
  <si>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</si>
  <si>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</si>
  <si>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</si>
  <si>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</si>
  <si>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</si>
  <si>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</si>
  <si>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</si>
  <si>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</si>
  <si>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</si>
  <si>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</si>
  <si>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</si>
  <si>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</si>
  <si>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</si>
  <si>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</si>
  <si>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</si>
  <si>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</si>
  <si>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</si>
  <si>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</si>
  <si>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</si>
  <si>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</si>
  <si>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</si>
  <si>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</si>
  <si>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</si>
  <si>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</si>
  <si>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</si>
  <si>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</si>
  <si>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</si>
  <si>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</si>
  <si>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</si>
  <si>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</si>
  <si>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</si>
  <si>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</si>
  <si>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</si>
  <si>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</si>
  <si>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</si>
  <si>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</si>
  <si>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</si>
  <si>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</si>
  <si>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</si>
  <si>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</si>
  <si>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</si>
  <si>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</si>
  <si>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</si>
  <si>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</si>
  <si>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</si>
  <si>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</si>
  <si>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</si>
  <si>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</si>
  <si>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</si>
  <si>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</si>
  <si>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</si>
  <si>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</si>
  <si>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</si>
  <si>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</si>
  <si>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</si>
  <si>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</si>
  <si>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</si>
  <si>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</si>
  <si>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</si>
  <si>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</si>
  <si>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</si>
  <si>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</si>
  <si>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</si>
  <si>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</si>
  <si>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</si>
  <si>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</si>
  <si>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</si>
  <si>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</si>
  <si>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</si>
  <si>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</si>
  <si>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</si>
  <si>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</si>
  <si>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</si>
  <si>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</si>
  <si>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</si>
  <si>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</si>
  <si>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</si>
  <si>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</si>
  <si>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</si>
  <si>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</si>
  <si>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</si>
  <si>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</si>
  <si>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</si>
  <si>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</si>
  <si>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</si>
  <si>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</si>
  <si>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</si>
  <si>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</si>
  <si>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</si>
  <si>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</si>
  <si>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</si>
  <si>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</si>
  <si>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</si>
  <si>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</si>
  <si>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</si>
  <si>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</si>
  <si>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</si>
  <si>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</si>
  <si>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</si>
  <si>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</si>
  <si>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</si>
  <si>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</si>
  <si>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</si>
  <si>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</si>
  <si>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</si>
  <si>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</si>
  <si>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</si>
  <si>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</si>
  <si>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</si>
  <si>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</si>
  <si>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</si>
  <si>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</si>
  <si>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</si>
  <si>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</si>
  <si>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</si>
  <si>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</si>
  <si>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</si>
  <si>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</si>
  <si>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</si>
  <si>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</si>
  <si>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</si>
  <si>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</si>
  <si>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</si>
  <si>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</si>
  <si>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</si>
  <si>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</si>
  <si>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</si>
  <si>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</si>
  <si>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</si>
  <si>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</si>
  <si>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</si>
  <si>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</si>
  <si>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</si>
  <si>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</si>
  <si>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</si>
  <si>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</si>
  <si>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</si>
  <si>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</si>
  <si>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</si>
  <si>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</si>
  <si>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</si>
  <si>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</si>
  <si>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</si>
  <si>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</si>
  <si>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</si>
  <si>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</si>
  <si>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</si>
  <si>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</si>
  <si>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</si>
  <si>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</si>
  <si>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</si>
  <si>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</si>
  <si>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</si>
  <si>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</si>
  <si>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</si>
  <si>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</si>
  <si>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</si>
  <si>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</si>
  <si>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</si>
  <si>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</si>
  <si>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</si>
  <si>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</si>
  <si>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</si>
  <si>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</si>
  <si>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</si>
  <si>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</si>
  <si>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</si>
  <si>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</si>
  <si>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</si>
  <si>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</si>
  <si>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</si>
  <si>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</si>
  <si>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</si>
  <si>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</si>
  <si>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</si>
  <si>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</si>
  <si>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</si>
  <si>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</si>
  <si>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</si>
  <si>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</si>
  <si>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</si>
  <si>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</si>
  <si>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</si>
  <si>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</si>
  <si>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</si>
  <si>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</si>
  <si>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</si>
  <si>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</si>
  <si>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</si>
  <si>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</si>
  <si>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</si>
  <si>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</si>
  <si>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</si>
  <si>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</si>
  <si>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</si>
  <si>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</si>
  <si>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</si>
  <si>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</si>
  <si>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</si>
  <si>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</si>
  <si>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</si>
  <si>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</si>
  <si>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</si>
  <si>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</si>
  <si>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</si>
  <si>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</si>
  <si>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</si>
  <si>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</si>
  <si>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</si>
  <si>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</si>
  <si>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</si>
  <si>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</si>
  <si>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</si>
  <si>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</si>
  <si>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</si>
  <si>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</si>
  <si>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</si>
  <si>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</si>
  <si>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</si>
  <si>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</si>
  <si>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</si>
  <si>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</si>
  <si>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</si>
  <si>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</si>
  <si>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</si>
  <si>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</si>
  <si>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</si>
  <si>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</si>
  <si>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</si>
  <si>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</si>
  <si>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</si>
  <si>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</si>
  <si>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</si>
  <si>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</si>
  <si>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</si>
  <si>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</si>
  <si>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</si>
  <si>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</si>
  <si>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</si>
  <si>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</si>
  <si>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</si>
  <si>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</si>
  <si>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</si>
  <si>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</si>
  <si>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</si>
  <si>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</si>
  <si>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</si>
  <si>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</si>
  <si>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</si>
  <si>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</si>
  <si>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</si>
  <si>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</si>
  <si>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</si>
  <si>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</si>
  <si>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</si>
  <si>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</si>
  <si>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</si>
  <si>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</si>
  <si>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</si>
  <si>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</si>
  <si>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</si>
  <si>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</si>
  <si>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</si>
  <si>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</si>
  <si>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</si>
  <si>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</si>
  <si>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</si>
  <si>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</si>
  <si>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</si>
  <si>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</si>
  <si>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</si>
  <si>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</si>
  <si>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</si>
  <si>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</si>
  <si>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</si>
  <si>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</si>
  <si>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</si>
  <si>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</si>
  <si>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</si>
  <si>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</si>
  <si>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</si>
  <si>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</si>
  <si>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</si>
  <si>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</si>
  <si>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</si>
  <si>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</si>
  <si>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</si>
  <si>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</si>
  <si>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</si>
  <si>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</si>
  <si>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</si>
  <si>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</si>
  <si>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</si>
  <si>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</si>
  <si>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</si>
  <si>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</si>
  <si>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</si>
  <si>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</si>
  <si>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</si>
  <si>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</si>
  <si>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</si>
  <si>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</si>
  <si>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</si>
  <si>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</si>
  <si>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</si>
  <si>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</si>
  <si>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</si>
  <si>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</si>
  <si>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</si>
  <si>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</si>
  <si>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</si>
  <si>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</si>
  <si>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</si>
  <si>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</si>
  <si>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</si>
  <si>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</si>
  <si>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</si>
  <si>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</si>
  <si>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</si>
  <si>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</si>
  <si>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</si>
  <si>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</si>
  <si>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</si>
  <si>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</si>
  <si>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</si>
  <si>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</si>
  <si>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</si>
  <si>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</si>
  <si>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</si>
  <si>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</si>
  <si>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</si>
  <si>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</si>
  <si>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</si>
  <si>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</si>
  <si>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</si>
  <si>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</si>
  <si>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</si>
  <si>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</si>
  <si>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</si>
  <si>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</si>
  <si>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</si>
  <si>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</si>
  <si>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</si>
  <si>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</si>
  <si>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</si>
  <si>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</si>
  <si>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</si>
  <si>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</si>
  <si>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</si>
  <si>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</si>
  <si>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</si>
  <si>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</si>
  <si>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</si>
  <si>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</si>
  <si>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</si>
  <si>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</si>
  <si>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</si>
  <si>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</si>
  <si>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</si>
  <si>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</si>
  <si>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</si>
  <si>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</si>
  <si>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</si>
  <si>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</si>
  <si>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</si>
  <si>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</si>
  <si>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</si>
  <si>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</si>
  <si>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</si>
  <si>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</si>
  <si>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</si>
  <si>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</si>
  <si>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</si>
  <si>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</si>
  <si>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</si>
  <si>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</si>
  <si>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</si>
  <si>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</si>
  <si>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</si>
  <si>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</si>
  <si>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</si>
  <si>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</si>
  <si>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</si>
  <si>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</si>
  <si>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</si>
  <si>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</si>
  <si>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</si>
  <si>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</si>
  <si>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</si>
  <si>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</si>
  <si>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</si>
  <si>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</si>
  <si>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</si>
  <si>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</si>
  <si>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</si>
  <si>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</si>
  <si>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</si>
  <si>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</si>
  <si>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</si>
  <si>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</si>
  <si>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</si>
  <si>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</si>
  <si>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</si>
  <si>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</si>
  <si>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</si>
  <si>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</si>
  <si>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</si>
  <si>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</si>
  <si>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</si>
  <si>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</si>
  <si>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</si>
  <si>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</si>
  <si>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</si>
  <si>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</si>
  <si>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</si>
  <si>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</si>
  <si>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</si>
  <si>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</si>
  <si>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</si>
  <si>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</si>
  <si>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</si>
  <si>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</si>
  <si>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</si>
  <si>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</si>
  <si>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</si>
  <si>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</si>
  <si>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</si>
  <si>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</si>
  <si>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</si>
  <si>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</si>
  <si>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</si>
  <si>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</si>
  <si>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</si>
  <si>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</si>
  <si>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</si>
  <si>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</si>
  <si>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</si>
  <si>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</si>
  <si>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</si>
  <si>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</si>
  <si>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</si>
  <si>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</si>
  <si>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</si>
  <si>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</si>
  <si>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</si>
  <si>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</si>
  <si>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</si>
  <si>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</si>
  <si>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</si>
  <si>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</si>
  <si>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</si>
  <si>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</si>
  <si>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</si>
  <si>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</si>
  <si>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</si>
  <si>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</si>
  <si>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</si>
  <si>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</si>
  <si>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</si>
  <si>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</si>
  <si>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</si>
  <si>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</si>
  <si>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</si>
  <si>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</si>
  <si>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</si>
  <si>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</si>
  <si>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</si>
  <si>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</si>
  <si>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</si>
  <si>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</si>
  <si>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</si>
  <si>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</si>
  <si>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</si>
  <si>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</si>
  <si>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</si>
  <si>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</si>
  <si>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</si>
  <si>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</si>
  <si>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</si>
  <si>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</si>
  <si>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</si>
  <si>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</si>
  <si>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</si>
  <si>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</si>
  <si>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</si>
  <si>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</si>
  <si>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</si>
  <si>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</si>
  <si>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</si>
  <si>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</si>
  <si>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</si>
  <si>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</si>
  <si>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</si>
  <si>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</si>
  <si>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</si>
  <si>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</si>
  <si>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</si>
  <si>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</si>
  <si>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</si>
  <si>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</si>
  <si>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</si>
  <si>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</si>
  <si>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</si>
  <si>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</si>
  <si>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</si>
  <si>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</si>
  <si>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</si>
  <si>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</si>
  <si>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</si>
  <si>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</si>
  <si>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</si>
  <si>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</si>
  <si>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</si>
  <si>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</si>
  <si>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</si>
  <si>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</si>
  <si>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</si>
  <si>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</si>
  <si>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</si>
  <si>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</si>
  <si>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</si>
  <si>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</si>
  <si>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</si>
  <si>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</si>
  <si>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</si>
  <si>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</si>
  <si>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</si>
  <si>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</si>
  <si>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</si>
  <si>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</si>
  <si>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</si>
  <si>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</si>
  <si>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</si>
  <si>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</si>
  <si>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</si>
  <si>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</si>
  <si>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</si>
  <si>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</si>
  <si>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</si>
  <si>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</si>
  <si>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</si>
  <si>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</si>
  <si>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</si>
  <si>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</si>
  <si>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</si>
  <si>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</si>
  <si>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</si>
  <si>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</si>
  <si>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</si>
  <si>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</si>
  <si>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</si>
  <si>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</si>
  <si>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</si>
  <si>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</si>
  <si>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</si>
  <si>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</si>
  <si>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</si>
  <si>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</si>
  <si>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</si>
  <si>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</si>
  <si>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</si>
  <si>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</si>
  <si>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</si>
  <si>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</si>
  <si>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</si>
  <si>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</si>
  <si>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</si>
  <si>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</si>
  <si>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</si>
  <si>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</si>
  <si>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</si>
  <si>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</si>
  <si>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</si>
  <si>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</si>
  <si>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</si>
  <si>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</si>
  <si>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</si>
  <si>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</si>
  <si>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</si>
  <si>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</si>
  <si>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</si>
  <si>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</si>
  <si>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</si>
  <si>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</si>
  <si>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</si>
  <si>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</si>
  <si>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</si>
  <si>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</si>
  <si>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</si>
  <si>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</si>
  <si>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</si>
  <si>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</si>
  <si>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</si>
  <si>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</si>
  <si>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</si>
  <si>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</si>
  <si>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</si>
  <si>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</si>
  <si>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</si>
  <si>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</si>
  <si>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</si>
  <si>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</si>
  <si>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</si>
  <si>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</si>
  <si>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</si>
  <si>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</si>
  <si>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</si>
  <si>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</si>
  <si>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</si>
  <si>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</si>
  <si>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</si>
  <si>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</si>
  <si>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</si>
  <si>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</si>
  <si>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</si>
  <si>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</si>
  <si>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</si>
  <si>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</si>
  <si>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</si>
  <si>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</si>
  <si>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</si>
  <si>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</si>
  <si>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</si>
  <si>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</si>
  <si>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</si>
  <si>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</si>
  <si>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</si>
  <si>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</si>
  <si>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</si>
  <si>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</si>
  <si>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</si>
  <si>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</si>
  <si>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</si>
  <si>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</si>
  <si>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</si>
  <si>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</si>
  <si>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</si>
  <si>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</si>
  <si>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</si>
  <si>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</si>
  <si>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</si>
  <si>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</si>
  <si>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</si>
  <si>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</si>
  <si>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</si>
  <si>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</si>
  <si>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</si>
  <si>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</si>
  <si>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</si>
  <si>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</si>
  <si>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</si>
  <si>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</si>
  <si>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</si>
  <si>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</si>
  <si>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</si>
  <si>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</si>
  <si>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</si>
  <si>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</si>
  <si>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</si>
  <si>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</si>
  <si>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</si>
  <si>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</si>
  <si>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</si>
  <si>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</si>
  <si>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</si>
  <si>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</si>
  <si>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</si>
  <si>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</si>
  <si>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</si>
  <si>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</si>
  <si>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</si>
  <si>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</si>
  <si>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</si>
  <si>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</si>
  <si>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</si>
  <si>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</si>
  <si>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</si>
  <si>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</si>
  <si>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</si>
  <si>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</si>
  <si>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</si>
  <si>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</si>
  <si>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</si>
  <si>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</si>
  <si>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</si>
  <si>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</si>
  <si>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</si>
  <si>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</si>
  <si>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</si>
  <si>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</si>
  <si>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</si>
  <si>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</si>
  <si>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</si>
  <si>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</si>
  <si>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</si>
  <si>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</si>
  <si>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</si>
  <si>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</si>
  <si>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</si>
  <si>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</si>
  <si>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</si>
  <si>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</si>
  <si>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</si>
  <si>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</si>
  <si>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</si>
  <si>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</si>
  <si>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</si>
  <si>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</si>
  <si>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</si>
  <si>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</si>
  <si>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</si>
  <si>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</si>
  <si>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</si>
  <si>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</si>
  <si>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</si>
  <si>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</si>
  <si>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</si>
  <si>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</si>
  <si>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</si>
  <si>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</si>
  <si>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</si>
  <si>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</si>
  <si>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</si>
  <si>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</si>
  <si>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</si>
  <si>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</si>
  <si>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</si>
  <si>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</si>
  <si>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</si>
  <si>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</si>
  <si>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</si>
  <si>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</si>
  <si>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</si>
  <si>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</si>
  <si>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</si>
  <si>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</si>
  <si>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</si>
  <si>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</si>
  <si>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</si>
  <si>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</si>
  <si>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</si>
  <si>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</si>
  <si>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</si>
  <si>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</si>
  <si>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</si>
  <si>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</si>
  <si>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</si>
  <si>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</si>
  <si>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</si>
  <si>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</si>
  <si>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</si>
  <si>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</si>
  <si>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</si>
  <si>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</si>
  <si>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</si>
  <si>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</si>
  <si>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</si>
  <si>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</si>
  <si>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</si>
  <si>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</si>
  <si>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</si>
  <si>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</si>
  <si>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</si>
  <si>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</si>
  <si>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</si>
  <si>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</si>
  <si>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</si>
  <si>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</si>
  <si>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</si>
  <si>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</si>
  <si>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</si>
  <si>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</si>
  <si>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</si>
  <si>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</si>
  <si>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</si>
  <si>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</si>
  <si>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</si>
  <si>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</si>
  <si>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</si>
  <si>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</si>
  <si>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</si>
  <si>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</si>
  <si>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</si>
  <si>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</si>
  <si>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</si>
  <si>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</si>
  <si>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</si>
  <si>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</si>
  <si>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</si>
  <si>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</si>
  <si>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</si>
  <si>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</si>
  <si>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</si>
  <si>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</si>
  <si>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</si>
  <si>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</si>
  <si>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</si>
  <si>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</si>
  <si>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</si>
  <si>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</si>
  <si>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</si>
  <si>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</si>
  <si>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</si>
  <si>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</si>
  <si>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</si>
  <si>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</si>
  <si>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</si>
  <si>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</si>
  <si>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</si>
  <si>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</si>
  <si>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</si>
  <si>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</si>
  <si>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</si>
  <si>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</si>
  <si>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</si>
  <si>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</si>
  <si>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</si>
  <si>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</si>
  <si>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</si>
  <si>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</si>
  <si>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</si>
  <si>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</si>
  <si>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</si>
  <si>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</si>
  <si>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</si>
  <si>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</si>
  <si>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</si>
  <si>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</si>
  <si>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</si>
  <si>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</si>
  <si>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</si>
  <si>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</si>
  <si>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</si>
  <si>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</si>
  <si>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</si>
  <si>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</si>
  <si>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</si>
  <si>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</si>
  <si>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</si>
  <si>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</si>
  <si>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</si>
  <si>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</si>
  <si>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</si>
  <si>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</si>
  <si>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</si>
  <si>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</si>
  <si>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</si>
  <si>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</si>
  <si>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</si>
  <si>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</si>
  <si>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</si>
  <si>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</si>
  <si>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</si>
  <si>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</si>
  <si>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</si>
  <si>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</si>
  <si>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</si>
  <si>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</si>
  <si>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</si>
  <si>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</si>
  <si>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</si>
  <si>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</si>
  <si>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</si>
  <si>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</si>
  <si>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</si>
  <si>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</si>
  <si>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</si>
  <si>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</si>
  <si>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</si>
  <si>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</si>
  <si>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</si>
  <si>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</si>
  <si>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</si>
  <si>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</si>
  <si>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</si>
  <si>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</si>
  <si>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</si>
  <si>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</si>
  <si>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</si>
  <si>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</si>
  <si>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</si>
  <si>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</si>
  <si>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</si>
  <si>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</si>
  <si>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</si>
  <si>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</si>
  <si>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</si>
  <si>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</si>
  <si>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</si>
  <si>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</si>
  <si>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</si>
  <si>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</si>
  <si>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</si>
  <si>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</si>
  <si>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</si>
  <si>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</si>
  <si>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</si>
  <si>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</si>
  <si>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</si>
  <si>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</si>
  <si>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</si>
  <si>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</si>
  <si>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</si>
  <si>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</si>
  <si>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</si>
  <si>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</si>
  <si>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</si>
  <si>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</si>
  <si>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</si>
  <si>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</si>
  <si>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</si>
  <si>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</si>
  <si>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</si>
  <si>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</si>
  <si>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</si>
  <si>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</si>
  <si>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</si>
  <si>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</si>
  <si>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</si>
  <si>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</si>
  <si>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</si>
  <si>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</si>
  <si>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</si>
  <si>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</si>
  <si>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</si>
  <si>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</si>
  <si>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</si>
  <si>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</si>
  <si>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</si>
  <si>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</si>
  <si>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</si>
  <si>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</si>
  <si>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</si>
  <si>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</si>
  <si>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</si>
  <si>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</si>
  <si>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</si>
  <si>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</si>
  <si>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</si>
  <si>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</si>
  <si>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</si>
  <si>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</si>
  <si>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</si>
  <si>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</si>
  <si>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</si>
  <si>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</si>
  <si>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</si>
  <si>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</si>
  <si>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</si>
  <si>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</si>
  <si>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</si>
  <si>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</si>
  <si>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</si>
  <si>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</si>
  <si>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</si>
  <si>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</si>
  <si>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</si>
  <si>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</si>
  <si>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</si>
  <si>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</si>
  <si>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</si>
  <si>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</si>
  <si>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</si>
  <si>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</si>
  <si>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</si>
  <si>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</si>
  <si>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</si>
  <si>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</si>
  <si>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</si>
  <si>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</si>
  <si>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</si>
  <si>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</si>
  <si>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</si>
  <si>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</si>
  <si>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</si>
  <si>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</si>
  <si>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</si>
  <si>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</si>
  <si>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</si>
  <si>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</si>
  <si>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</si>
  <si>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</si>
  <si>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</si>
  <si>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</si>
  <si>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</si>
  <si>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</si>
  <si>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</si>
  <si>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</si>
  <si>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</si>
  <si>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</si>
  <si>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</si>
  <si>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</si>
  <si>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</si>
  <si>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</si>
  <si>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</si>
  <si>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</si>
  <si>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</si>
  <si>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</si>
  <si>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</si>
  <si>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</si>
  <si>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</si>
  <si>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</si>
  <si>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</si>
  <si>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</si>
  <si>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</si>
  <si>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</si>
  <si>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</si>
  <si>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</si>
  <si>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</si>
  <si>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</si>
  <si>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</si>
  <si>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</si>
  <si>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</si>
  <si>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</si>
  <si>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</si>
  <si>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</si>
  <si>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</si>
  <si>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</si>
  <si>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</si>
  <si>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</si>
  <si>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</si>
  <si>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</si>
  <si>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</si>
  <si>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</si>
  <si>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</si>
  <si>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</si>
  <si>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</si>
  <si>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</si>
  <si>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</si>
  <si>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</si>
  <si>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</si>
  <si>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</si>
  <si>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</si>
  <si>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</si>
  <si>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</si>
  <si>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</si>
  <si>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</si>
  <si>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</si>
  <si>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</si>
  <si>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</si>
  <si>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</si>
  <si>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</si>
  <si>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</si>
  <si>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</si>
  <si>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</si>
  <si>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</si>
  <si>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</si>
  <si>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</si>
  <si>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</si>
  <si>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</si>
  <si>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</si>
  <si>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</si>
  <si>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</si>
  <si>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</si>
  <si>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</si>
  <si>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</si>
  <si>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</si>
  <si>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</si>
  <si>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</si>
  <si>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</si>
  <si>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</si>
  <si>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</si>
  <si>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</si>
  <si>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</si>
  <si>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</si>
  <si>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</si>
  <si>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</si>
  <si>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</si>
  <si>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</si>
  <si>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</si>
  <si>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</si>
  <si>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</si>
  <si>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</si>
  <si>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</si>
  <si>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</si>
  <si>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</si>
  <si>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</si>
  <si>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</si>
  <si>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</si>
  <si>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</si>
  <si>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</si>
  <si>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</si>
  <si>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</si>
  <si>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</si>
  <si>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</si>
  <si>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</si>
  <si>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</si>
  <si>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</si>
  <si>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</si>
  <si>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</si>
  <si>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</si>
  <si>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</si>
  <si>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</si>
  <si>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</si>
  <si>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</si>
  <si>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</si>
  <si>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</si>
  <si>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</si>
  <si>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</si>
  <si>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</si>
  <si>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</si>
  <si>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</si>
  <si>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</si>
  <si>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</si>
  <si>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</si>
  <si>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</si>
  <si>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</si>
  <si>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</si>
  <si>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</si>
  <si>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</si>
  <si>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</si>
  <si>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</si>
  <si>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</si>
  <si>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</si>
  <si>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</si>
  <si>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</si>
  <si>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</si>
  <si>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</si>
  <si>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</si>
  <si>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</si>
  <si>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</si>
  <si>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</si>
  <si>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</si>
  <si>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</si>
  <si>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</si>
  <si>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</si>
  <si>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</si>
  <si>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</si>
  <si>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</si>
  <si>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</si>
  <si>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</si>
  <si>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</si>
  <si>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</si>
  <si>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</si>
  <si>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</si>
  <si>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</si>
  <si>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</si>
  <si>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</si>
  <si>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</si>
  <si>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</si>
  <si>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</si>
  <si>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</si>
  <si>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</si>
  <si>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</si>
  <si>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</si>
  <si>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</si>
  <si>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</si>
  <si>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</si>
  <si>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</si>
  <si>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</si>
  <si>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</si>
  <si>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</si>
  <si>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</si>
  <si>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</si>
  <si>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</si>
  <si>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</si>
  <si>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</si>
  <si>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</si>
  <si>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</si>
  <si>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</si>
  <si>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</si>
  <si>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</si>
  <si>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</si>
  <si>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</si>
  <si>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</si>
  <si>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</si>
  <si>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</si>
  <si>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</si>
  <si>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</si>
  <si>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</si>
  <si>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</si>
  <si>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</si>
  <si>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</si>
  <si>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</si>
  <si>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</si>
  <si>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</si>
  <si>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</si>
  <si>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</si>
  <si>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</si>
  <si>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</si>
  <si>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</si>
  <si>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</si>
  <si>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</si>
  <si>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</si>
  <si>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</si>
  <si>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</si>
  <si>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</si>
  <si>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</si>
  <si>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</si>
  <si>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</si>
  <si>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</si>
  <si>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</si>
  <si>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</si>
  <si>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</si>
  <si>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</si>
  <si>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</si>
  <si>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</si>
  <si>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</si>
  <si>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</si>
  <si>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</si>
  <si>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</si>
  <si>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</si>
  <si>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</si>
  <si>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</si>
  <si>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</si>
  <si>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</si>
  <si>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</si>
  <si>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</si>
  <si>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</si>
  <si>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</si>
  <si>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</si>
  <si>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</si>
  <si>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</si>
  <si>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</si>
  <si>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</si>
  <si>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</si>
  <si>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</si>
  <si>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</si>
  <si>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</si>
  <si>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</si>
  <si>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</si>
  <si>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</si>
  <si>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</si>
  <si>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</si>
  <si>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</si>
  <si>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</si>
  <si>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</si>
  <si>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</si>
  <si>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</si>
  <si>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</si>
  <si>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</si>
  <si>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</si>
  <si>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</si>
  <si>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</si>
  <si>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</si>
  <si>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</si>
  <si>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</si>
  <si>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</si>
  <si>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</si>
  <si>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</si>
  <si>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</si>
  <si>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</si>
  <si>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</si>
  <si>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</si>
  <si>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</si>
  <si>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</si>
  <si>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</si>
  <si>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</si>
  <si>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</si>
  <si>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</si>
  <si>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</si>
  <si>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</si>
  <si>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</si>
  <si>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</si>
  <si>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</si>
  <si>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</si>
  <si>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</si>
  <si>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</si>
  <si>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</si>
  <si>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</si>
  <si>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</si>
  <si>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</si>
  <si>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</si>
  <si>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</si>
  <si>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</si>
  <si>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</si>
  <si>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</si>
  <si>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</si>
  <si>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</si>
  <si>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</si>
  <si>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</si>
  <si>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</si>
  <si>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</si>
  <si>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</si>
  <si>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</si>
  <si>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</si>
  <si>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</si>
  <si>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</si>
  <si>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</si>
  <si>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</si>
  <si>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</si>
  <si>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</si>
  <si>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</si>
  <si>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</si>
  <si>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</si>
  <si>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</si>
  <si>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</si>
  <si>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</si>
  <si>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</si>
  <si>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</si>
  <si>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</si>
  <si>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</si>
  <si>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</si>
  <si>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</si>
  <si>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</si>
  <si>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</si>
  <si>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</si>
  <si>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</si>
  <si>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</si>
  <si>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</si>
  <si>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</si>
  <si>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</si>
  <si>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</si>
  <si>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</si>
  <si>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</si>
  <si>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</si>
  <si>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</si>
  <si>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</si>
  <si>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</si>
  <si>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</si>
  <si>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</si>
  <si>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</si>
  <si>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</si>
  <si>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</si>
  <si>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</si>
  <si>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</si>
  <si>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</si>
  <si>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</si>
  <si>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</si>
  <si>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</si>
  <si>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</si>
  <si>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</si>
  <si>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</si>
  <si>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</si>
  <si>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</si>
  <si>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</si>
  <si>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</si>
  <si>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</si>
  <si>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</si>
  <si>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</si>
  <si>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</si>
  <si>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</si>
  <si>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</si>
  <si>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</si>
  <si>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</si>
  <si>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</si>
  <si>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</si>
  <si>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</si>
  <si>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</si>
  <si>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</si>
  <si>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</si>
  <si>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</si>
  <si>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</si>
  <si>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</si>
  <si>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</si>
  <si>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</si>
  <si>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</si>
  <si>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</si>
  <si>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</si>
  <si>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</si>
  <si>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</si>
  <si>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</si>
  <si>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</si>
  <si>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</si>
  <si>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</si>
  <si>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</si>
  <si>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</si>
  <si>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</si>
  <si>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</si>
  <si>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</si>
  <si>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</si>
  <si>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</si>
  <si>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</si>
  <si>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</si>
  <si>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</si>
  <si>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</si>
  <si>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</si>
  <si>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</si>
  <si>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</si>
  <si>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</si>
  <si>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</si>
  <si>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</si>
  <si>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</si>
  <si>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</si>
  <si>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</si>
  <si>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</si>
  <si>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</si>
  <si>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</si>
  <si>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</si>
  <si>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</si>
  <si>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</si>
  <si>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</si>
  <si>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</si>
  <si>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</si>
  <si>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</si>
  <si>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</si>
  <si>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</si>
  <si>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</si>
  <si>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</si>
  <si>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</si>
  <si>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</si>
  <si>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</si>
  <si>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</si>
  <si>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</si>
  <si>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</si>
  <si>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</si>
  <si>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</si>
  <si>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</si>
  <si>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</si>
  <si>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</si>
  <si>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</si>
  <si>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</si>
  <si>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</si>
  <si>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</si>
  <si>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</si>
  <si>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</si>
  <si>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</si>
  <si>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</si>
  <si>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</si>
  <si>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</si>
  <si>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</si>
  <si>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</si>
  <si>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</si>
  <si>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</si>
  <si>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</si>
  <si>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</si>
  <si>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</si>
  <si>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</si>
  <si>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</si>
  <si>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</si>
  <si>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</si>
  <si>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</si>
  <si>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</si>
  <si>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</si>
  <si>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</si>
  <si>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</si>
  <si>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</si>
  <si>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</si>
  <si>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</si>
  <si>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</si>
  <si>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</si>
  <si>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</si>
  <si>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</si>
  <si>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</si>
  <si>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</si>
  <si>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</si>
  <si>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</si>
  <si>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</si>
  <si>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</si>
  <si>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</si>
  <si>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</si>
  <si>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</si>
  <si>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</si>
  <si>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</si>
  <si>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</si>
  <si>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</si>
  <si>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</si>
  <si>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</si>
  <si>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</si>
  <si>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</si>
  <si>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</si>
  <si>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</si>
  <si>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</si>
  <si>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</si>
  <si>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</si>
  <si>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</si>
  <si>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</si>
  <si>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</si>
  <si>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</si>
  <si>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</si>
  <si>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</si>
  <si>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</si>
  <si>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</si>
  <si>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</si>
  <si>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</si>
  <si>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</si>
  <si>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</si>
  <si>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</si>
  <si>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</si>
  <si>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</si>
  <si>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</si>
  <si>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</si>
  <si>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</si>
  <si>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</si>
  <si>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</si>
  <si>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</si>
  <si>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</si>
  <si>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</si>
  <si>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</si>
  <si>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</si>
  <si>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</si>
  <si>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</si>
  <si>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</si>
  <si>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</si>
  <si>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</si>
  <si>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</si>
  <si>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</si>
  <si>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</si>
  <si>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</si>
  <si>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</si>
  <si>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</si>
  <si>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</si>
  <si>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</si>
  <si>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</si>
  <si>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</si>
  <si>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</si>
  <si>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</si>
  <si>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</si>
  <si>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</si>
  <si>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</si>
  <si>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</si>
  <si>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</si>
  <si>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</si>
  <si>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</si>
  <si>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</si>
  <si>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</si>
  <si>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</si>
  <si>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</si>
  <si>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</si>
  <si>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</si>
  <si>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</si>
  <si>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</si>
  <si>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</si>
  <si>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</si>
  <si>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</si>
  <si>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</si>
  <si>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</si>
  <si>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</si>
  <si>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</si>
  <si>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</si>
  <si>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</si>
  <si>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</si>
  <si>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</si>
  <si>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</si>
  <si>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</si>
  <si>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</si>
  <si>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</si>
  <si>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</si>
  <si>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</si>
  <si>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</si>
  <si>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</si>
  <si>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</si>
  <si>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</si>
  <si>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</si>
  <si>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</si>
  <si>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</si>
  <si>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</si>
  <si>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</si>
  <si>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</si>
  <si>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</si>
  <si>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</si>
  <si>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</si>
  <si>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</si>
  <si>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</si>
  <si>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</si>
  <si>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</si>
  <si>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</si>
  <si>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</si>
  <si>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</si>
  <si>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</si>
  <si>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</si>
  <si>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</si>
  <si>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</si>
  <si>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</si>
  <si>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</si>
  <si>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</si>
  <si>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</si>
  <si>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</si>
  <si>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</si>
  <si>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</si>
  <si>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</si>
  <si>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</si>
  <si>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</si>
  <si>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</si>
  <si>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</si>
  <si>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</si>
  <si>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</si>
  <si>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</si>
  <si>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</si>
  <si>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</si>
  <si>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</si>
  <si>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</si>
  <si>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</si>
  <si>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</si>
  <si>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</si>
  <si>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</si>
  <si>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</si>
  <si>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</si>
  <si>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</si>
  <si>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</si>
  <si>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</si>
  <si>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</si>
  <si>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</si>
  <si>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</si>
  <si>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</si>
  <si>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</si>
  <si>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</si>
  <si>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</si>
  <si>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</si>
  <si>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</si>
  <si>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</si>
  <si>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</si>
  <si>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</si>
  <si>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</si>
  <si>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</si>
  <si>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</si>
  <si>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</si>
  <si>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</si>
  <si>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</si>
  <si>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</si>
  <si>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</si>
  <si>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</si>
  <si>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</si>
  <si>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</si>
  <si>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</si>
  <si>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</si>
  <si>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</si>
  <si>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</si>
  <si>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</si>
  <si>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</si>
  <si>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</si>
  <si>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</si>
  <si>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</si>
  <si>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</si>
  <si>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</si>
  <si>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</si>
  <si>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</si>
  <si>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</si>
  <si>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</si>
  <si>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</si>
  <si>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</si>
  <si>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</si>
  <si>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</si>
  <si>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</si>
  <si>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</si>
  <si>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</si>
  <si>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</si>
  <si>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</si>
  <si>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</si>
  <si>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</si>
  <si>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</si>
  <si>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</si>
  <si>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</si>
  <si>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</si>
  <si>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</si>
  <si>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</si>
  <si>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</si>
  <si>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</si>
  <si>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</si>
  <si>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</si>
  <si>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</si>
  <si>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</si>
  <si>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</si>
  <si>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</si>
  <si>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</si>
  <si>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</si>
  <si>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</si>
  <si>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</si>
  <si>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</si>
  <si>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</si>
  <si>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</si>
  <si>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</si>
  <si>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</si>
  <si>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</si>
  <si>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</si>
  <si>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</si>
  <si>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</si>
  <si>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</si>
  <si>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</si>
  <si>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</si>
  <si>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</si>
  <si>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</si>
  <si>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</si>
  <si>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</si>
  <si>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</si>
  <si>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</si>
  <si>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</si>
  <si>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</si>
  <si>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</si>
  <si>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</si>
  <si>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</si>
  <si>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</si>
  <si>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</si>
  <si>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</si>
  <si>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</si>
  <si>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</si>
  <si>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</si>
  <si>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</si>
  <si>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</si>
  <si>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</si>
  <si>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</si>
  <si>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</si>
  <si>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</si>
  <si>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</si>
  <si>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</si>
  <si>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</si>
  <si>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</si>
  <si>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</si>
  <si>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</si>
  <si>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</si>
  <si>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</si>
  <si>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</si>
  <si>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</si>
  <si>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</si>
  <si>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</si>
  <si>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</si>
  <si>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</si>
  <si>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</si>
  <si>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</si>
  <si>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</si>
  <si>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</si>
  <si>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</si>
  <si>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</si>
  <si>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</si>
  <si>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</si>
  <si>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</si>
  <si>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</si>
  <si>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</si>
  <si>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</si>
  <si>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</si>
  <si>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</si>
  <si>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</si>
  <si>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</si>
  <si>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</si>
  <si>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</si>
  <si>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</si>
  <si>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</si>
  <si>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</si>
  <si>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</si>
  <si>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</si>
  <si>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</si>
  <si>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</si>
  <si>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</si>
  <si>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</si>
  <si>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</si>
  <si>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</si>
  <si>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</si>
  <si>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</si>
  <si>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</si>
  <si>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</si>
  <si>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</si>
  <si>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</si>
  <si>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</si>
  <si>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</si>
  <si>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</si>
  <si>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</si>
  <si>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</si>
  <si>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</si>
  <si>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</si>
  <si>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</si>
  <si>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</si>
  <si>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</si>
  <si>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</si>
  <si>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</si>
  <si>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</si>
  <si>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</si>
  <si>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</si>
  <si>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</si>
  <si>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</si>
  <si>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</si>
  <si>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</si>
  <si>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</si>
  <si>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</si>
  <si>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</si>
  <si>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</si>
  <si>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</si>
  <si>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</si>
  <si>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</si>
  <si>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</si>
  <si>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</si>
  <si>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</si>
  <si>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</si>
  <si>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</si>
  <si>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</si>
  <si>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</si>
  <si>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</si>
  <si>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</si>
  <si>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</si>
  <si>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</si>
  <si>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</si>
  <si>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</si>
  <si>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</si>
  <si>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</si>
  <si>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</si>
  <si>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</si>
  <si>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</si>
  <si>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</si>
  <si>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</si>
  <si>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</si>
  <si>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</si>
  <si>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</si>
  <si>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</si>
  <si>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</si>
  <si>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</si>
  <si>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</si>
  <si>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</si>
  <si>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</si>
  <si>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</si>
  <si>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</si>
  <si>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</si>
  <si>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</si>
  <si>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</si>
  <si>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</si>
  <si>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</si>
  <si>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</si>
  <si>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</si>
  <si>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</si>
  <si>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</si>
  <si>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</si>
  <si>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</si>
  <si>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</si>
  <si>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</si>
  <si>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</si>
  <si>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</si>
  <si>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</si>
  <si>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</si>
  <si>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</si>
  <si>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</si>
  <si>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</si>
  <si>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</si>
  <si>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</si>
  <si>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</si>
  <si>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</si>
  <si>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</si>
  <si>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</si>
  <si>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</si>
  <si>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</si>
  <si>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</si>
  <si>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</si>
  <si>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</si>
  <si>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</si>
  <si>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</si>
  <si>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</si>
  <si>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</si>
  <si>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</si>
  <si>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</si>
  <si>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</si>
  <si>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</si>
  <si>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</si>
  <si>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</si>
  <si>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</si>
  <si>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</si>
  <si>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</si>
  <si>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</si>
  <si>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</si>
  <si>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</si>
  <si>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</si>
  <si>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</si>
  <si>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</si>
  <si>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</si>
  <si>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</si>
  <si>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</si>
  <si>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</si>
  <si>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</si>
  <si>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</si>
  <si>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</si>
  <si>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</si>
  <si>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</si>
  <si>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</si>
  <si>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</si>
  <si>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</si>
  <si>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</si>
  <si>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</si>
  <si>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</si>
  <si>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</si>
  <si>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</si>
  <si>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</si>
  <si>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</si>
  <si>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</si>
  <si>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</si>
  <si>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</si>
  <si>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</si>
  <si>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</si>
  <si>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</si>
  <si>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</si>
  <si>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</si>
  <si>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</si>
  <si>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</si>
  <si>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</si>
  <si>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</si>
  <si>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</si>
  <si>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</si>
  <si>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</si>
  <si>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</si>
  <si>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</si>
  <si>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</si>
  <si>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</si>
  <si>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</si>
  <si>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</si>
  <si>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</si>
  <si>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</si>
  <si>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</si>
  <si>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</si>
  <si>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</si>
  <si>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</si>
  <si>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</si>
  <si>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</si>
  <si>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</si>
  <si>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</si>
  <si>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</si>
  <si>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</si>
  <si>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</si>
  <si>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</si>
  <si>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</si>
  <si>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</si>
  <si>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</si>
  <si>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</si>
  <si>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</si>
  <si>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</si>
  <si>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</si>
  <si>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</si>
  <si>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</si>
  <si>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</si>
  <si>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</si>
  <si>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</si>
  <si>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</si>
  <si>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</si>
  <si>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</si>
  <si>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</si>
  <si>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</si>
  <si>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</si>
  <si>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</si>
  <si>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</si>
  <si>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</si>
  <si>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</si>
  <si>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</si>
  <si>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</si>
  <si>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</si>
  <si>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</si>
  <si>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</si>
  <si>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</si>
  <si>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</si>
  <si>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</si>
  <si>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</si>
  <si>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</si>
  <si>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</si>
  <si>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</si>
  <si>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</si>
  <si>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</si>
  <si>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</si>
  <si>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</si>
  <si>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</si>
  <si>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</si>
  <si>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</si>
  <si>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</si>
  <si>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</si>
  <si>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</si>
  <si>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</si>
  <si>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</si>
  <si>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</si>
  <si>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</si>
  <si>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</si>
  <si>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</si>
  <si>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</si>
  <si>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</si>
  <si>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</si>
  <si>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</si>
  <si>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</si>
  <si>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</si>
  <si>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</si>
  <si>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</si>
  <si>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</si>
  <si>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</si>
  <si>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</si>
  <si>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</si>
  <si>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</si>
  <si>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</si>
  <si>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</si>
  <si>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</si>
  <si>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</si>
  <si>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</si>
  <si>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</si>
  <si>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</si>
  <si>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</si>
  <si>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</si>
  <si>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</si>
  <si>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</si>
  <si>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</si>
  <si>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</si>
  <si>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</si>
  <si>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</si>
  <si>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</si>
  <si>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</si>
  <si>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</si>
  <si>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</si>
  <si>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</si>
  <si>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</si>
  <si>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</si>
  <si>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</si>
  <si>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</si>
  <si>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</si>
  <si>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</si>
  <si>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</si>
  <si>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</si>
  <si>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</si>
  <si>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</si>
  <si>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</si>
  <si>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</si>
  <si>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</si>
  <si>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</si>
  <si>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</si>
  <si>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</si>
  <si>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</si>
  <si>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</si>
  <si>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</si>
  <si>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</si>
  <si>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</si>
  <si>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</si>
  <si>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</si>
  <si>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</si>
  <si>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</si>
  <si>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</si>
  <si>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</si>
  <si>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</si>
  <si>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</si>
  <si>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</si>
  <si>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</si>
  <si>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</si>
  <si>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</si>
  <si>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</si>
  <si>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</si>
  <si>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</si>
  <si>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</si>
  <si>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</si>
  <si>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</si>
  <si>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</si>
  <si>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</si>
  <si>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</si>
  <si>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</si>
  <si>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</si>
  <si>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</si>
  <si>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</si>
  <si>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</si>
  <si>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</si>
  <si>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</si>
  <si>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</si>
  <si>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</si>
  <si>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</si>
  <si>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</si>
  <si>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</si>
  <si>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</si>
  <si>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</si>
  <si>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</si>
  <si>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</si>
  <si>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</si>
  <si>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</si>
  <si>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</si>
  <si>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</si>
  <si>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</si>
  <si>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</si>
  <si>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</si>
  <si>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</si>
  <si>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</si>
  <si>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</si>
  <si>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</si>
  <si>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</si>
  <si>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</si>
  <si>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</si>
  <si>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</si>
  <si>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</si>
  <si>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</si>
  <si>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</si>
  <si>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</si>
  <si>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</si>
  <si>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</si>
  <si>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</si>
  <si>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</si>
  <si>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</si>
  <si>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</si>
  <si>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</si>
  <si>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</si>
  <si>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</si>
  <si>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</si>
  <si>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</si>
  <si>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</si>
  <si>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</si>
  <si>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</si>
  <si>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</si>
  <si>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</si>
  <si>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</si>
  <si>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</si>
  <si>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</si>
  <si>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</si>
  <si>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</si>
  <si>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</si>
  <si>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</si>
  <si>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</si>
  <si>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</si>
  <si>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</si>
  <si>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</si>
  <si>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</si>
  <si>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</si>
  <si>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</si>
  <si>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</si>
  <si>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</si>
  <si>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</si>
  <si>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</si>
  <si>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</si>
  <si>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</si>
  <si>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</si>
  <si>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</si>
  <si>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</si>
  <si>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</si>
  <si>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</si>
  <si>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</si>
  <si>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</si>
  <si>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</si>
  <si>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</si>
  <si>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</si>
  <si>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</si>
  <si>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</si>
  <si>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</si>
  <si>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</si>
  <si>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</si>
  <si>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</si>
  <si>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</si>
  <si>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</si>
  <si>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</si>
  <si>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</si>
  <si>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</si>
  <si>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</si>
  <si>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</si>
  <si>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</si>
  <si>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</si>
  <si>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</si>
  <si>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</si>
  <si>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</si>
  <si>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</si>
  <si>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</si>
  <si>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</si>
  <si>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</si>
  <si>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</si>
  <si>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</si>
  <si>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</si>
  <si>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</si>
  <si>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</si>
  <si>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</si>
  <si>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</si>
  <si>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</si>
  <si>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</si>
  <si>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</si>
  <si>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</si>
  <si>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</si>
  <si>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</si>
  <si>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</si>
  <si>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</si>
  <si>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</si>
  <si>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</si>
  <si>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</si>
  <si>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</si>
  <si>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</si>
  <si>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</si>
  <si>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</si>
  <si>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</si>
  <si>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</si>
  <si>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</si>
  <si>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</si>
  <si>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</si>
  <si>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</si>
  <si>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</si>
  <si>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</si>
  <si>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</si>
  <si>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</si>
  <si>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</si>
  <si>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</si>
  <si>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</si>
  <si>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</si>
  <si>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</si>
  <si>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</si>
  <si>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</si>
  <si>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</si>
  <si>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</si>
  <si>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</si>
  <si>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</si>
  <si>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</si>
  <si>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</si>
  <si>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</si>
  <si>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</si>
  <si>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</si>
  <si>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</si>
  <si>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</si>
  <si>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</si>
  <si>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</si>
  <si>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</si>
  <si>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</si>
  <si>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</si>
  <si>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</si>
  <si>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</si>
  <si>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</si>
  <si>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</si>
  <si>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</si>
  <si>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</si>
  <si>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</si>
  <si>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</si>
  <si>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</si>
  <si>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</si>
  <si>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</si>
  <si>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</si>
  <si>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</si>
  <si>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</si>
  <si>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</si>
  <si>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</si>
  <si>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</si>
  <si>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</si>
  <si>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</si>
  <si>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</si>
  <si>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</si>
  <si>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</si>
  <si>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</si>
  <si>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</si>
  <si>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</si>
  <si>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</si>
  <si>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</si>
  <si>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</si>
  <si>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</si>
  <si>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</si>
  <si>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</si>
  <si>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</si>
  <si>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</si>
  <si>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</si>
  <si>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</si>
  <si>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</si>
  <si>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</si>
  <si>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</si>
  <si>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</si>
  <si>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</si>
  <si>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</si>
  <si>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</si>
  <si>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</si>
  <si>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</si>
  <si>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</si>
  <si>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</si>
  <si>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</si>
  <si>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</si>
  <si>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</si>
  <si>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</si>
  <si>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</si>
  <si>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</si>
  <si>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</si>
  <si>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</si>
  <si>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</si>
  <si>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</si>
  <si>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</si>
  <si>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</si>
  <si>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</si>
  <si>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</si>
  <si>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</si>
  <si>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</si>
  <si>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</si>
  <si>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</si>
  <si>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</si>
  <si>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</si>
  <si>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</si>
  <si>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</si>
  <si>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</si>
  <si>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</si>
  <si>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</si>
  <si>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</si>
  <si>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</si>
  <si>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</si>
  <si>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</si>
  <si>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</si>
  <si>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</si>
  <si>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</si>
  <si>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</si>
  <si>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</si>
  <si>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</si>
  <si>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</si>
  <si>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</si>
  <si>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</si>
  <si>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</si>
  <si>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</si>
  <si>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</si>
  <si>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</si>
  <si>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</si>
  <si>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</si>
  <si>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</si>
  <si>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</si>
  <si>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</si>
  <si>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</si>
  <si>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</si>
  <si>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</si>
  <si>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</si>
  <si>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</si>
  <si>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</si>
  <si>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</si>
  <si>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</si>
  <si>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</si>
  <si>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</si>
  <si>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</si>
  <si>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</si>
  <si>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</si>
  <si>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</si>
  <si>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</si>
  <si>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</si>
  <si>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</si>
  <si>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</si>
  <si>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</si>
  <si>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</si>
  <si>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</si>
  <si>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</si>
  <si>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</si>
  <si>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</si>
  <si>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</si>
  <si>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</si>
  <si>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</si>
  <si>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</si>
  <si>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</si>
  <si>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</si>
  <si>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</si>
  <si>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</si>
  <si>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</si>
  <si>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</si>
  <si>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</si>
  <si>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</si>
  <si>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</si>
  <si>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</si>
  <si>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</si>
  <si>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</si>
  <si>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</si>
  <si>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</si>
  <si>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</si>
  <si>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</si>
  <si>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</si>
  <si>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</si>
  <si>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</si>
  <si>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</si>
  <si>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</si>
  <si>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</si>
  <si>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</si>
  <si>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</si>
  <si>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</si>
  <si>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</si>
  <si>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</si>
  <si>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</si>
  <si>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</si>
  <si>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</si>
  <si>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</si>
  <si>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</si>
  <si>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</si>
  <si>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</si>
  <si>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</si>
  <si>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</si>
  <si>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</si>
  <si>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</si>
  <si>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</si>
  <si>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</si>
  <si>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</si>
  <si>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</si>
  <si>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</si>
  <si>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</si>
  <si>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</si>
  <si>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</si>
  <si>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</si>
  <si>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</si>
  <si>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</si>
  <si>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</si>
  <si>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</si>
  <si>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</si>
  <si>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</si>
  <si>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</si>
  <si>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</si>
  <si>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</si>
  <si>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</si>
  <si>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</si>
  <si>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</si>
  <si>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</si>
  <si>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</si>
  <si>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</si>
  <si>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</si>
  <si>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</si>
  <si>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</si>
  <si>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</si>
  <si>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</si>
  <si>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</si>
  <si>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</si>
  <si>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</si>
  <si>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</si>
  <si>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</si>
  <si>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</si>
  <si>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</si>
  <si>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</si>
  <si>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</si>
  <si>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</si>
  <si>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</si>
  <si>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</si>
  <si>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</si>
  <si>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</si>
  <si>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</si>
  <si>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</si>
  <si>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</si>
  <si>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</si>
  <si>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</si>
  <si>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</si>
  <si>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</si>
  <si>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</si>
  <si>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</si>
  <si>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</si>
  <si>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</si>
  <si>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</si>
  <si>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</si>
  <si>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</si>
  <si>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</si>
  <si>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</si>
  <si>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</si>
  <si>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</si>
  <si>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</si>
  <si>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</si>
  <si>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</si>
  <si>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</si>
  <si>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</si>
  <si>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</si>
  <si>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</si>
  <si>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</si>
  <si>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</si>
  <si>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</si>
  <si>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</si>
  <si>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</si>
  <si>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</si>
  <si>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</si>
  <si>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</si>
  <si>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</si>
  <si>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</si>
  <si>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</si>
  <si>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</si>
  <si>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</si>
  <si>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</si>
  <si>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</si>
  <si>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</si>
  <si>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</si>
  <si>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</si>
  <si>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</si>
  <si>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</si>
  <si>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</si>
  <si>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</si>
  <si>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</si>
  <si>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</si>
  <si>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</si>
  <si>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</si>
  <si>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</si>
  <si>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</si>
  <si>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</si>
  <si>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</si>
  <si>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</si>
  <si>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</si>
  <si>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</si>
  <si>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</si>
  <si>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</si>
  <si>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</si>
  <si>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</si>
  <si>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</si>
  <si>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</si>
  <si>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</si>
  <si>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</si>
  <si>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</si>
  <si>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</si>
  <si>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</si>
  <si>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</si>
  <si>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</si>
  <si>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</si>
  <si>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</si>
  <si>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</si>
  <si>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</si>
  <si>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</si>
  <si>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</si>
  <si>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</si>
  <si>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</si>
  <si>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</si>
  <si>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</si>
  <si>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</si>
  <si>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</si>
  <si>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</si>
  <si>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</si>
  <si>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</si>
  <si>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</si>
  <si>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</si>
  <si>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</si>
  <si>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</si>
  <si>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</si>
  <si>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</si>
  <si>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</si>
  <si>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</si>
  <si>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</si>
  <si>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</si>
  <si>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</si>
  <si>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</si>
  <si>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</si>
  <si>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</si>
  <si>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</si>
  <si>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</si>
  <si>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</si>
  <si>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</si>
  <si>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</si>
  <si>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</si>
  <si>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</si>
  <si>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</si>
  <si>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</si>
  <si>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</si>
  <si>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</si>
  <si>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</si>
  <si>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</si>
  <si>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</si>
  <si>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</si>
  <si>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</si>
  <si>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</si>
  <si>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</si>
  <si>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</si>
  <si>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</si>
  <si>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</si>
  <si>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</si>
  <si>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</si>
  <si>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</si>
  <si>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</si>
  <si>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</si>
  <si>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</si>
  <si>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</si>
  <si>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</si>
  <si>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</si>
  <si>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</si>
  <si>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</si>
  <si>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</si>
  <si>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</si>
  <si>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</si>
  <si>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</si>
  <si>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</si>
  <si>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</si>
  <si>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</si>
  <si>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</si>
  <si>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</si>
  <si>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</si>
  <si>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</si>
  <si>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</si>
  <si>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</si>
  <si>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</si>
  <si>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</si>
  <si>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</si>
  <si>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</si>
  <si>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</si>
  <si>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</si>
  <si>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</si>
  <si>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</si>
  <si>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</si>
  <si>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</si>
  <si>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</si>
  <si>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</si>
  <si>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</si>
  <si>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</si>
  <si>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</si>
  <si>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</si>
  <si>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</si>
  <si>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</si>
  <si>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</si>
  <si>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</si>
  <si>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</si>
  <si>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</si>
  <si>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</si>
  <si>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</si>
  <si>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</si>
  <si>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</si>
  <si>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</si>
  <si>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</si>
  <si>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</si>
  <si>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</si>
  <si>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</si>
  <si>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</si>
  <si>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</si>
  <si>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</si>
  <si>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</si>
  <si>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</si>
  <si>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</si>
  <si>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</si>
  <si>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</si>
  <si>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</si>
  <si>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</si>
  <si>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</si>
  <si>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</si>
  <si>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</si>
  <si>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</si>
  <si>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</si>
  <si>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</si>
  <si>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</si>
  <si>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</si>
  <si>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</si>
  <si>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</si>
  <si>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</si>
  <si>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</si>
  <si>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</si>
  <si>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</si>
  <si>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</si>
  <si>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</si>
  <si>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</si>
  <si>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</si>
  <si>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</si>
  <si>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</si>
  <si>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</si>
  <si>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</si>
  <si>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</si>
  <si>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</si>
  <si>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</si>
  <si>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</si>
  <si>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</si>
  <si>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</si>
  <si>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</si>
  <si>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</si>
  <si>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</si>
  <si>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</si>
  <si>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</si>
  <si>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</si>
  <si>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</si>
  <si>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</si>
  <si>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</si>
  <si>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</si>
  <si>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</si>
  <si>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</si>
  <si>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</si>
  <si>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</si>
  <si>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</si>
  <si>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</si>
  <si>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</si>
  <si>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</si>
  <si>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</si>
  <si>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</si>
  <si>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</si>
  <si>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</si>
  <si>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</si>
  <si>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</si>
  <si>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</si>
  <si>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</si>
  <si>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</si>
  <si>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</si>
  <si>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</si>
  <si>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</si>
  <si>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</si>
  <si>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</si>
  <si>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</si>
  <si>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</si>
  <si>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</si>
  <si>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</si>
  <si>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</si>
  <si>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</si>
  <si>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</si>
  <si>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</si>
  <si>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</si>
  <si>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</si>
  <si>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</si>
  <si>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</si>
  <si>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</si>
  <si>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</si>
  <si>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</si>
  <si>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</si>
  <si>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</si>
  <si>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</si>
  <si>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</si>
  <si>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</si>
  <si>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</si>
  <si>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</si>
  <si>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</si>
  <si>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</si>
  <si>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</si>
  <si>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</si>
  <si>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</si>
  <si>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</si>
  <si>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</si>
  <si>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</si>
  <si>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</si>
  <si>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</si>
  <si>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</si>
  <si>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</si>
  <si>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</si>
  <si>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</si>
  <si>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</si>
  <si>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</si>
  <si>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</si>
  <si>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</si>
  <si>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</si>
  <si>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</si>
  <si>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</si>
  <si>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</si>
  <si>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</si>
  <si>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</si>
  <si>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</si>
  <si>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</si>
  <si>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</si>
  <si>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</si>
  <si>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</si>
  <si>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</si>
  <si>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</si>
  <si>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</si>
  <si>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</si>
  <si>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</si>
  <si>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</si>
  <si>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</si>
  <si>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</si>
  <si>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</si>
  <si>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</si>
  <si>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</si>
  <si>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</si>
  <si>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</si>
  <si>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</si>
  <si>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</si>
  <si>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</si>
  <si>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</si>
  <si>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</si>
  <si>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</si>
  <si>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</si>
  <si>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</si>
  <si>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</si>
  <si>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</si>
  <si>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</si>
  <si>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</si>
  <si>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</si>
  <si>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</si>
  <si>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</si>
  <si>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</si>
  <si>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</si>
  <si>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</si>
  <si>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</si>
  <si>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</si>
  <si>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</si>
  <si>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</si>
  <si>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</si>
  <si>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</si>
  <si>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</si>
  <si>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</si>
  <si>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</si>
  <si>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</si>
  <si>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</si>
  <si>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</si>
  <si>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</si>
  <si>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</si>
  <si>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</si>
  <si>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</si>
  <si>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</si>
  <si>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</si>
  <si>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</si>
  <si>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</si>
  <si>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</si>
  <si>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</si>
  <si>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</si>
  <si>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</si>
  <si>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</si>
  <si>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</si>
  <si>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</si>
  <si>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</si>
  <si>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</si>
  <si>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</si>
  <si>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</si>
  <si>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</si>
  <si>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</si>
  <si>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</si>
  <si>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</si>
  <si>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</si>
  <si>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</si>
  <si>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</si>
  <si>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</si>
  <si>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</si>
  <si>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</si>
  <si>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</si>
  <si>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</si>
  <si>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</si>
  <si>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</si>
  <si>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</si>
  <si>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</si>
  <si>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</si>
  <si>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</si>
  <si>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</si>
  <si>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</si>
  <si>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</si>
  <si>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</si>
  <si>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</si>
  <si>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</si>
  <si>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</si>
  <si>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</si>
  <si>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</si>
  <si>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</si>
  <si>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</si>
  <si>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</si>
  <si>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</si>
  <si>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</si>
  <si>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</si>
  <si>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</si>
  <si>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</si>
  <si>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</si>
  <si>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</si>
  <si>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</si>
  <si>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</si>
  <si>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</si>
  <si>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</si>
  <si>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</si>
  <si>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</si>
  <si>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</si>
  <si>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</si>
  <si>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</si>
  <si>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</si>
  <si>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</si>
  <si>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</si>
  <si>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</si>
  <si>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</si>
  <si>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</si>
  <si>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</si>
  <si>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</si>
  <si>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</si>
  <si>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</si>
  <si>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</si>
  <si>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</si>
  <si>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</si>
  <si>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</si>
  <si>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</si>
  <si>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</si>
  <si>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</si>
  <si>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</si>
  <si>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</si>
  <si>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</si>
  <si>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</si>
  <si>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</si>
  <si>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</si>
  <si>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</si>
  <si>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</si>
  <si>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</si>
  <si>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</si>
  <si>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</si>
  <si>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</si>
  <si>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</si>
  <si>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</si>
  <si>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</si>
  <si>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</si>
  <si>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</si>
  <si>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</si>
  <si>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</si>
  <si>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</si>
  <si>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</si>
  <si>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</si>
  <si>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</si>
  <si>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</si>
  <si>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</si>
  <si>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</si>
  <si>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</si>
  <si>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</si>
  <si>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</si>
  <si>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</si>
  <si>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</si>
  <si>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</si>
  <si>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</si>
  <si>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</si>
  <si>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</si>
  <si>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</si>
  <si>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</si>
  <si>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</si>
  <si>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</si>
  <si>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</si>
  <si>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</si>
  <si>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</si>
  <si>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</si>
  <si>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</si>
  <si>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</si>
  <si>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</si>
  <si>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</si>
  <si>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</si>
  <si>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</si>
  <si>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</si>
  <si>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</si>
  <si>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</si>
  <si>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</si>
  <si>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</si>
  <si>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</si>
  <si>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</si>
  <si>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</si>
  <si>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</si>
  <si>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</si>
  <si>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</si>
  <si>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</si>
  <si>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</si>
  <si>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</si>
  <si>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</si>
  <si>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</si>
  <si>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</si>
  <si>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</si>
  <si>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</si>
  <si>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</si>
  <si>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</si>
  <si>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</si>
  <si>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</si>
  <si>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</si>
  <si>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</si>
  <si>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</si>
  <si>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</si>
  <si>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</si>
  <si>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</si>
  <si>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</si>
  <si>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</si>
  <si>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</si>
  <si>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</si>
  <si>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</si>
  <si>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</si>
  <si>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</si>
  <si>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</si>
  <si>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</si>
  <si>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</si>
  <si>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</si>
  <si>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</si>
  <si>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</si>
  <si>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</si>
  <si>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</si>
  <si>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</si>
  <si>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</si>
  <si>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</si>
  <si>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</si>
  <si>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</si>
  <si>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</si>
  <si>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</si>
  <si>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</si>
  <si>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</si>
  <si>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</si>
  <si>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</si>
  <si>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</si>
  <si>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</si>
  <si>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</si>
  <si>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</si>
  <si>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</si>
  <si>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</si>
  <si>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</si>
  <si>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</si>
  <si>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</si>
  <si>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</si>
  <si>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</si>
  <si>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</si>
  <si>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</si>
  <si>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</si>
  <si>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</si>
  <si>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</si>
  <si>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</si>
  <si>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</si>
  <si>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</si>
  <si>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</si>
  <si>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</si>
  <si>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</si>
  <si>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</si>
  <si>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</si>
  <si>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</si>
  <si>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</si>
  <si>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</si>
  <si>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</si>
  <si>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</si>
  <si>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</si>
  <si>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</si>
  <si>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</si>
  <si>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</si>
  <si>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</si>
  <si>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</si>
  <si>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</si>
  <si>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</si>
  <si>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</si>
  <si>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</si>
  <si>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</si>
  <si>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</si>
  <si>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</si>
  <si>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</si>
  <si>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</si>
  <si>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</si>
  <si>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</si>
  <si>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</si>
  <si>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</si>
  <si>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</si>
  <si>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</si>
  <si>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</si>
  <si>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</si>
  <si>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</si>
  <si>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</si>
  <si>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</si>
  <si>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</si>
  <si>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</si>
  <si>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</si>
  <si>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</si>
  <si>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</si>
  <si>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</si>
  <si>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</si>
  <si>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</si>
  <si>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</si>
  <si>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</si>
  <si>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</si>
  <si>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</si>
  <si>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</si>
  <si>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</si>
  <si>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</si>
  <si>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</si>
  <si>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</si>
  <si>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</si>
  <si>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</si>
  <si>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</si>
  <si>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</si>
  <si>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</si>
  <si>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</si>
  <si>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</si>
  <si>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</si>
  <si>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</si>
  <si>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</si>
  <si>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</si>
  <si>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</si>
  <si>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</si>
  <si>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</si>
  <si>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</si>
  <si>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</si>
  <si>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</si>
  <si>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</si>
  <si>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</si>
  <si>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</si>
  <si>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</si>
  <si>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</si>
  <si>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</si>
  <si>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</si>
  <si>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</si>
  <si>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</si>
  <si>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</si>
  <si>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</si>
  <si>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</si>
  <si>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</si>
  <si>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</si>
  <si>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</si>
  <si>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</si>
  <si>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</si>
  <si>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</si>
  <si>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</si>
  <si>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</si>
  <si>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</si>
  <si>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</si>
  <si>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</si>
  <si>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</si>
  <si>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</si>
  <si>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</si>
  <si>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</si>
  <si>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</si>
  <si>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</si>
  <si>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</si>
  <si>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</si>
  <si>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</si>
  <si>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</si>
  <si>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</si>
  <si>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</si>
  <si>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</si>
  <si>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</si>
  <si>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</si>
  <si>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</si>
  <si>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</si>
  <si>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</si>
  <si>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</si>
  <si>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</si>
  <si>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</si>
  <si>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</si>
  <si>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</si>
  <si>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</si>
  <si>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</si>
  <si>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</si>
  <si>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</si>
  <si>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</si>
  <si>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</si>
  <si>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</si>
  <si>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</si>
  <si>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</si>
  <si>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</si>
  <si>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</si>
  <si>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</si>
  <si>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</si>
  <si>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</si>
  <si>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</si>
  <si>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</si>
  <si>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</si>
  <si>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</si>
  <si>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</si>
  <si>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</si>
  <si>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</si>
  <si>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</si>
  <si>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</si>
  <si>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</si>
  <si>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</si>
  <si>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</si>
  <si>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</si>
  <si>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</si>
  <si>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</si>
  <si>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</si>
  <si>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</si>
  <si>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</si>
  <si>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</si>
  <si>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</si>
  <si>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</si>
  <si>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</si>
  <si>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</si>
  <si>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</si>
  <si>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</si>
  <si>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</si>
  <si>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</si>
  <si>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</si>
  <si>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</si>
  <si>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</si>
  <si>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</si>
  <si>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</si>
  <si>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</si>
  <si>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</si>
  <si>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</si>
  <si>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</si>
  <si>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</si>
  <si>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</si>
  <si>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</si>
  <si>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</si>
  <si>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</si>
  <si>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</si>
  <si>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</si>
  <si>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</si>
  <si>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</si>
  <si>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</si>
  <si>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</si>
  <si>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</si>
  <si>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</si>
  <si>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</si>
  <si>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</si>
  <si>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</si>
  <si>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</si>
  <si>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</si>
  <si>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</si>
  <si>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</si>
  <si>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</si>
  <si>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</si>
  <si>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</si>
  <si>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</si>
  <si>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</si>
  <si>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</si>
  <si>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</si>
  <si>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</si>
  <si>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</si>
  <si>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</si>
  <si>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</si>
  <si>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</si>
  <si>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</si>
  <si>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</si>
  <si>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</si>
  <si>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</si>
  <si>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</si>
  <si>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</si>
  <si>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</si>
  <si>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</si>
  <si>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</si>
  <si>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</si>
  <si>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</si>
  <si>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</si>
  <si>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</si>
  <si>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</si>
  <si>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</si>
  <si>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</si>
  <si>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</si>
  <si>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</si>
  <si>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</si>
  <si>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</si>
  <si>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</si>
  <si>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</si>
  <si>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</si>
  <si>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</si>
  <si>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</si>
  <si>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</si>
  <si>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</si>
  <si>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</si>
  <si>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</si>
  <si>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</si>
  <si>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</si>
  <si>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</si>
  <si>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</si>
  <si>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</si>
  <si>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</si>
  <si>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</si>
  <si>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</si>
  <si>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</si>
  <si>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</si>
  <si>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</si>
  <si>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</si>
  <si>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</si>
  <si>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</si>
  <si>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</si>
  <si>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</si>
  <si>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</si>
  <si>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</si>
  <si>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</si>
  <si>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</si>
  <si>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</si>
  <si>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</si>
  <si>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</si>
  <si>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</si>
  <si>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</si>
  <si>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</si>
  <si>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</si>
  <si>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</si>
  <si>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</si>
  <si>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</si>
  <si>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</si>
  <si>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</si>
  <si>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</si>
  <si>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</si>
  <si>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</si>
  <si>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</si>
  <si>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</si>
  <si>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</si>
  <si>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</si>
  <si>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</si>
  <si>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</si>
  <si>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</si>
  <si>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</si>
  <si>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</si>
  <si>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</si>
  <si>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</si>
  <si>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</si>
  <si>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</si>
  <si>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</si>
  <si>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</si>
  <si>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</si>
  <si>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</si>
  <si>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</si>
  <si>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</si>
  <si>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</si>
  <si>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</si>
  <si>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</si>
  <si>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</si>
  <si>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</si>
  <si>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</si>
  <si>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</si>
  <si>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</si>
  <si>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</si>
  <si>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</si>
  <si>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</si>
  <si>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</si>
  <si>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</si>
  <si>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</si>
  <si>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</si>
  <si>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</si>
  <si>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</si>
  <si>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</si>
  <si>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</si>
  <si>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</si>
  <si>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</si>
  <si>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</si>
  <si>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</si>
  <si>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</si>
  <si>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</si>
  <si>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</si>
  <si>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</si>
  <si>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</si>
  <si>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</si>
  <si>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</si>
  <si>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</si>
  <si>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</si>
  <si>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</si>
  <si>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</si>
  <si>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</si>
  <si>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</si>
  <si>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</si>
  <si>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</si>
  <si>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</si>
  <si>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</si>
  <si>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</si>
  <si>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</si>
  <si>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</si>
  <si>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</si>
  <si>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</si>
  <si>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</si>
  <si>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</si>
  <si>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</si>
  <si>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</si>
  <si>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</si>
  <si>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</si>
  <si>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</si>
  <si>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</si>
  <si>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</si>
  <si>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</si>
  <si>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</si>
  <si>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</si>
  <si>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</si>
  <si>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</si>
  <si>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</si>
  <si>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</si>
  <si>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</si>
  <si>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</si>
  <si>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</si>
  <si>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</si>
  <si>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</si>
  <si>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</si>
  <si>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</si>
  <si>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</si>
  <si>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</si>
  <si>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</si>
  <si>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</si>
  <si>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</si>
  <si>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</si>
  <si>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</si>
  <si>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</si>
  <si>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</si>
  <si>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</si>
  <si>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</si>
  <si>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</si>
  <si>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</si>
  <si>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</si>
  <si>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</si>
  <si>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</si>
  <si>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</si>
  <si>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</si>
  <si>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</si>
  <si>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</si>
  <si>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</si>
  <si>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</si>
  <si>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</si>
  <si>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</si>
  <si>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</si>
  <si>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</si>
  <si>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</si>
  <si>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</si>
  <si>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</si>
  <si>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</si>
  <si>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</si>
  <si>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</si>
  <si>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</si>
  <si>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</si>
  <si>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</si>
  <si>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</si>
  <si>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</si>
  <si>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</si>
  <si>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</si>
  <si>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</si>
  <si>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</si>
  <si>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</si>
  <si>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</si>
  <si>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</si>
  <si>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</si>
  <si>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</si>
  <si>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</si>
  <si>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</si>
  <si>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</si>
  <si>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</si>
  <si>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</si>
  <si>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</si>
  <si>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</si>
  <si>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</si>
  <si>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</si>
  <si>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</si>
  <si>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</si>
  <si>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</si>
  <si>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</si>
  <si>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</si>
  <si>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</si>
  <si>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</si>
  <si>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</si>
  <si>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</si>
  <si>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</si>
  <si>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</si>
  <si>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</si>
  <si>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</si>
  <si>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</si>
  <si>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</si>
  <si>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</si>
  <si>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</si>
  <si>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</si>
  <si>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</si>
  <si>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</si>
  <si>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</si>
  <si>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</si>
  <si>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</si>
  <si>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</si>
  <si>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</si>
  <si>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</si>
  <si>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</si>
  <si>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</si>
  <si>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</si>
  <si>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</si>
  <si>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</si>
  <si>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</si>
  <si>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</si>
  <si>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</si>
  <si>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</si>
  <si>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</si>
  <si>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</si>
  <si>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</si>
  <si>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</si>
  <si>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</si>
  <si>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</si>
  <si>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</si>
  <si>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</si>
  <si>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</si>
  <si>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</si>
  <si>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</si>
  <si>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</si>
  <si>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</si>
  <si>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</si>
  <si>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</si>
  <si>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</si>
  <si>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</si>
  <si>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</si>
  <si>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</si>
  <si>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</si>
  <si>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</si>
  <si>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</si>
  <si>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</si>
  <si>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</si>
  <si>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</si>
  <si>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</si>
  <si>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</si>
  <si>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</si>
  <si>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</si>
  <si>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</si>
  <si>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</si>
  <si>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</si>
  <si>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</si>
  <si>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</si>
  <si>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</si>
  <si>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</si>
  <si>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</si>
  <si>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</si>
  <si>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</si>
  <si>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</si>
  <si>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</si>
  <si>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</si>
  <si>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</si>
  <si>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</si>
  <si>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</si>
  <si>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</si>
  <si>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</si>
  <si>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</si>
  <si>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</si>
  <si>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</si>
  <si>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</si>
  <si>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</si>
  <si>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</si>
  <si>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</si>
  <si>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</si>
  <si>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</si>
  <si>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</si>
  <si>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</si>
  <si>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</si>
  <si>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</si>
  <si>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</si>
  <si>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</si>
  <si>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</si>
  <si>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</si>
  <si>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</si>
  <si>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</si>
  <si>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</si>
  <si>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</si>
  <si>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</si>
  <si>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</si>
  <si>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</si>
  <si>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</si>
  <si>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</si>
  <si>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</si>
  <si>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</si>
  <si>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</si>
  <si>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</si>
  <si>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</si>
  <si>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</si>
  <si>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</si>
  <si>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</si>
  <si>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</si>
  <si>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</si>
  <si>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</si>
  <si>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</si>
  <si>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</si>
  <si>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</si>
  <si>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</si>
  <si>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</si>
  <si>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</si>
  <si>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</si>
  <si>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</si>
  <si>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</si>
  <si>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</si>
  <si>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</si>
  <si>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</si>
  <si>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</si>
  <si>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</si>
  <si>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</si>
  <si>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</si>
  <si>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</si>
  <si>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</si>
  <si>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</si>
  <si>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</si>
  <si>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</si>
  <si>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</si>
  <si>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</si>
  <si>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</si>
  <si>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</si>
  <si>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</si>
  <si>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</si>
  <si>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</si>
  <si>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</si>
  <si>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</si>
  <si>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</si>
  <si>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</si>
  <si>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</si>
  <si>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</si>
  <si>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</si>
  <si>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</si>
  <si>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</si>
  <si>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</si>
  <si>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</si>
  <si>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</si>
  <si>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</si>
  <si>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</si>
  <si>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</si>
  <si>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</si>
  <si>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</si>
  <si>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</si>
  <si>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</si>
  <si>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</si>
  <si>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</si>
  <si>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</si>
  <si>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</si>
  <si>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</si>
  <si>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</si>
  <si>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</si>
  <si>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</si>
  <si>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</si>
  <si>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</si>
  <si>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</si>
  <si>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</si>
  <si>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</si>
  <si>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</si>
  <si>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</si>
  <si>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</si>
  <si>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</si>
  <si>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</si>
  <si>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</si>
  <si>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</si>
  <si>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</si>
  <si>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</si>
  <si>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</si>
  <si>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</si>
  <si>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</si>
  <si>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</si>
  <si>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</si>
  <si>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</si>
  <si>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</si>
  <si>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</si>
  <si>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</si>
  <si>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</si>
  <si>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</si>
  <si>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</si>
  <si>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</si>
  <si>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</si>
  <si>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</si>
  <si>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</si>
  <si>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</si>
  <si>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</si>
  <si>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</si>
  <si>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</si>
  <si>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</si>
  <si>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</si>
  <si>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</si>
  <si>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</si>
  <si>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</si>
  <si>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</si>
  <si>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</si>
  <si>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</si>
  <si>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</si>
  <si>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</si>
  <si>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</si>
  <si>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</si>
  <si>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</si>
  <si>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</si>
  <si>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</si>
  <si>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</si>
  <si>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</si>
  <si>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</si>
  <si>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</si>
  <si>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</si>
  <si>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</si>
  <si>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</si>
  <si>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</si>
  <si>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</si>
  <si>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</si>
  <si>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</si>
  <si>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</si>
  <si>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</si>
  <si>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</si>
  <si>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</si>
  <si>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</si>
  <si>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</si>
  <si>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</si>
  <si>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</si>
  <si>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</si>
  <si>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</si>
  <si>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</si>
  <si>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</si>
  <si>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</si>
  <si>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</si>
  <si>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</si>
  <si>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</si>
  <si>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</si>
  <si>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</si>
  <si>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</si>
  <si>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</si>
  <si>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</si>
  <si>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</si>
  <si>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</si>
  <si>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</si>
  <si>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</si>
  <si>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</si>
  <si>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</si>
  <si>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</si>
  <si>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</si>
  <si>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</si>
  <si>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</si>
  <si>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</si>
  <si>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</si>
  <si>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</si>
  <si>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</si>
  <si>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</si>
  <si>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</si>
  <si>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</si>
  <si>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</si>
  <si>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</si>
  <si>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</si>
  <si>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</si>
  <si>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</si>
  <si>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</si>
  <si>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</si>
  <si>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</si>
  <si>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</si>
  <si>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</si>
  <si>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</si>
  <si>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</si>
  <si>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</si>
  <si>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</si>
  <si>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</si>
  <si>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</si>
  <si>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</si>
  <si>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</si>
  <si>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</si>
  <si>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</si>
  <si>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</si>
  <si>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</si>
  <si>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</si>
  <si>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</si>
  <si>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</si>
  <si>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</si>
  <si>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</si>
  <si>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</si>
  <si>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</si>
  <si>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</si>
  <si>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</si>
  <si>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</si>
  <si>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</si>
  <si>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</si>
  <si>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</si>
  <si>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</si>
  <si>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</si>
  <si>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</si>
  <si>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</si>
  <si>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</si>
  <si>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</si>
  <si>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</si>
  <si>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</si>
  <si>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</si>
  <si>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</si>
  <si>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</si>
  <si>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</si>
  <si>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</si>
  <si>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</si>
  <si>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</si>
  <si>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</si>
  <si>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</si>
  <si>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</si>
  <si>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</si>
  <si>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</si>
  <si>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</si>
  <si>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</si>
  <si>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</si>
  <si>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</si>
  <si>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</si>
  <si>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</si>
  <si>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</si>
  <si>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</si>
  <si>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</si>
  <si>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</si>
  <si>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</si>
  <si>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</si>
  <si>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</si>
  <si>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</si>
  <si>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</si>
  <si>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</si>
  <si>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</si>
  <si>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</si>
  <si>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</si>
  <si>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</si>
  <si>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</si>
  <si>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</si>
  <si>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</si>
  <si>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</si>
  <si>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</si>
  <si>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</si>
  <si>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</si>
  <si>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</si>
  <si>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</si>
  <si>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</si>
  <si>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</si>
  <si>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</si>
  <si>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</si>
  <si>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</si>
  <si>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</si>
  <si>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</si>
  <si>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</si>
  <si>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</si>
  <si>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</si>
  <si>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</si>
  <si>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</si>
  <si>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</si>
  <si>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</si>
  <si>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</si>
  <si>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</si>
  <si>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</si>
  <si>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</si>
  <si>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</si>
  <si>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</si>
  <si>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</si>
  <si>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</si>
  <si>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</si>
  <si>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</si>
  <si>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</si>
  <si>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</si>
  <si>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</si>
  <si>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</si>
  <si>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</si>
  <si>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</si>
  <si>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</si>
  <si>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</si>
  <si>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</si>
  <si>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</si>
  <si>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</si>
  <si>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</si>
  <si>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</si>
  <si>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</si>
  <si>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</si>
  <si>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</si>
  <si>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</si>
  <si>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</si>
  <si>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</si>
  <si>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</si>
  <si>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</si>
  <si>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</si>
  <si>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</si>
  <si>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</si>
  <si>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</si>
  <si>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</si>
  <si>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</si>
  <si>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</si>
  <si>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</si>
  <si>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</si>
  <si>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</si>
  <si>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</si>
  <si>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</si>
  <si>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</si>
  <si>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</si>
  <si>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</si>
  <si>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</si>
  <si>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</si>
  <si>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</si>
  <si>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</si>
  <si>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</si>
  <si>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</si>
  <si>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</si>
  <si>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</si>
  <si>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</si>
  <si>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</si>
  <si>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</si>
  <si>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</si>
  <si>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</si>
  <si>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</si>
  <si>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</si>
  <si>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</si>
  <si>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</si>
  <si>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</si>
  <si>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</si>
  <si>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</si>
  <si>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</si>
  <si>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</si>
  <si>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</si>
  <si>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</si>
  <si>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</si>
  <si>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</si>
  <si>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</si>
  <si>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</si>
  <si>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</si>
  <si>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</si>
  <si>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</si>
  <si>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</si>
  <si>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</si>
  <si>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</si>
  <si>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</si>
  <si>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</si>
  <si>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</si>
  <si>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</si>
  <si>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</si>
  <si>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</si>
  <si>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</si>
  <si>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</si>
  <si>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</si>
  <si>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</si>
  <si>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</si>
  <si>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</si>
  <si>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</si>
  <si>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</si>
  <si>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</si>
  <si>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</si>
  <si>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</si>
  <si>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</si>
  <si>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</si>
  <si>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</si>
  <si>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</si>
  <si>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</si>
  <si>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</si>
  <si>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</si>
  <si>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</si>
  <si>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</si>
  <si>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</si>
  <si>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</si>
  <si>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</si>
  <si>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</si>
  <si>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</si>
  <si>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</si>
  <si>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</si>
  <si>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</si>
  <si>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</si>
  <si>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</si>
  <si>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</si>
  <si>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</si>
  <si>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</si>
  <si>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</si>
  <si>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</si>
  <si>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</si>
  <si>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</si>
  <si>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</si>
  <si>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</si>
  <si>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</si>
  <si>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</si>
  <si>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</si>
  <si>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</si>
  <si>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</si>
  <si>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</si>
  <si>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</si>
  <si>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</si>
  <si>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</si>
  <si>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</si>
  <si>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</si>
  <si>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</si>
  <si>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</si>
  <si>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</si>
  <si>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</si>
  <si>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</si>
  <si>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</si>
  <si>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</si>
  <si>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</si>
  <si>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</si>
  <si>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</si>
  <si>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</si>
  <si>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</si>
  <si>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</si>
  <si>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</si>
  <si>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</si>
  <si>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</si>
  <si>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</si>
  <si>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</si>
  <si>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</si>
  <si>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</si>
  <si>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</si>
  <si>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</si>
  <si>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</si>
  <si>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</si>
  <si>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</si>
  <si>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</si>
  <si>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</si>
  <si>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</si>
  <si>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</si>
  <si>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</si>
  <si>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</si>
  <si>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</si>
  <si>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</si>
  <si>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</si>
  <si>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</si>
  <si>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</si>
  <si>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</si>
  <si>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</si>
  <si>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</si>
  <si>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</si>
  <si>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</si>
  <si>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</si>
  <si>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</si>
  <si>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</si>
  <si>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</si>
  <si>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</si>
  <si>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</si>
  <si>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</si>
  <si>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</si>
  <si>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</si>
  <si>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</si>
  <si>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</si>
  <si>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</si>
  <si>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</si>
  <si>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</si>
  <si>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</si>
  <si>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</si>
  <si>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</si>
  <si>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</si>
  <si>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</si>
  <si>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</si>
  <si>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</si>
  <si>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</si>
  <si>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</si>
  <si>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</si>
  <si>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</si>
  <si>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</si>
  <si>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</si>
  <si>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</si>
  <si>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</si>
  <si>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</si>
  <si>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</si>
  <si>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</si>
  <si>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</si>
  <si>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</si>
  <si>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</si>
  <si>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</si>
  <si>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</si>
  <si>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</si>
  <si>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</si>
  <si>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</si>
  <si>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</si>
  <si>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</si>
  <si>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</si>
  <si>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</si>
  <si>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</si>
  <si>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</si>
  <si>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</si>
  <si>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</si>
  <si>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</si>
  <si>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</si>
  <si>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</si>
  <si>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</si>
  <si>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</si>
  <si>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</si>
  <si>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</si>
  <si>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</si>
  <si>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</si>
  <si>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</si>
  <si>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</si>
  <si>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</si>
  <si>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</si>
  <si>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</si>
  <si>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</si>
  <si>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</si>
  <si>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</si>
  <si>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</si>
  <si>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</si>
  <si>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</si>
  <si>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</si>
  <si>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</si>
  <si>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</si>
  <si>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</si>
  <si>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</si>
  <si>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</si>
  <si>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</si>
  <si>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</si>
  <si>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</si>
  <si>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</si>
  <si>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</si>
  <si>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</si>
  <si>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</si>
  <si>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</si>
  <si>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</si>
  <si>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</si>
  <si>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</si>
  <si>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</si>
  <si>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</si>
  <si>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</si>
  <si>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</si>
  <si>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</si>
  <si>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</si>
  <si>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</si>
  <si>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</si>
  <si>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</si>
  <si>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</si>
  <si>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</si>
  <si>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</si>
  <si>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</si>
  <si>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</si>
  <si>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</si>
  <si>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</si>
  <si>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</si>
  <si>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</si>
  <si>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</si>
  <si>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</si>
  <si>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</si>
  <si>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</si>
  <si>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</si>
  <si>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</si>
  <si>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</si>
  <si>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</si>
  <si>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</si>
  <si>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</si>
  <si>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</si>
  <si>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</si>
  <si>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</si>
  <si>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</si>
  <si>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</si>
  <si>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</si>
  <si>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</si>
  <si>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</si>
  <si>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</si>
  <si>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</si>
  <si>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</si>
  <si>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</si>
  <si>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</si>
  <si>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</si>
  <si>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</si>
  <si>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</si>
  <si>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</si>
  <si>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</si>
  <si>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</si>
  <si>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</si>
  <si>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</si>
  <si>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</si>
  <si>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</si>
  <si>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</si>
  <si>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</si>
  <si>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</si>
  <si>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</si>
  <si>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</si>
  <si>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</si>
  <si>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</si>
  <si>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</si>
  <si>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</si>
  <si>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</si>
  <si>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</si>
  <si>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</si>
  <si>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</si>
  <si>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</si>
  <si>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</si>
  <si>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</si>
  <si>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</si>
  <si>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</si>
  <si>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</si>
  <si>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</si>
  <si>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</si>
  <si>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</si>
  <si>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</si>
  <si>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</si>
  <si>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</si>
  <si>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</si>
  <si>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</si>
  <si>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</si>
  <si>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</si>
  <si>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</si>
  <si>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</si>
  <si>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</si>
  <si>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</si>
  <si>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</si>
  <si>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</si>
  <si>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</si>
  <si>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</si>
  <si>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</si>
  <si>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</si>
  <si>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</si>
  <si>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</si>
  <si>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</si>
  <si>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</si>
  <si>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</si>
  <si>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</si>
  <si>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</si>
  <si>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</si>
  <si>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</si>
  <si>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</si>
  <si>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</si>
  <si>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</si>
  <si>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</si>
  <si>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</si>
  <si>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</si>
  <si>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</si>
  <si>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</si>
  <si>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</si>
  <si>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</si>
  <si>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</si>
  <si>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</si>
  <si>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</si>
  <si>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</si>
  <si>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</si>
  <si>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</si>
  <si>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</si>
  <si>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</si>
  <si>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</si>
  <si>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</si>
  <si>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</si>
  <si>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</si>
  <si>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</si>
  <si>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</si>
  <si>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</si>
  <si>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</si>
  <si>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</si>
  <si>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</si>
  <si>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</si>
  <si>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</si>
  <si>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</si>
  <si>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</si>
  <si>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</si>
  <si>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</si>
  <si>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</si>
  <si>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</si>
  <si>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</si>
  <si>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</si>
  <si>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</si>
  <si>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</si>
  <si>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</si>
  <si>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</si>
  <si>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</si>
  <si>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</si>
  <si>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</si>
  <si>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</si>
  <si>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</si>
  <si>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</si>
  <si>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</si>
  <si>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</si>
  <si>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</si>
  <si>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</si>
  <si>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</si>
  <si>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</si>
  <si>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</si>
  <si>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</si>
  <si>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</si>
  <si>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</si>
  <si>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</si>
  <si>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</si>
  <si>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</si>
  <si>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</si>
  <si>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</si>
  <si>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</si>
  <si>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</si>
  <si>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</si>
  <si>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</si>
  <si>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</si>
  <si>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</si>
  <si>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</si>
  <si>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</si>
  <si>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</si>
  <si>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</si>
  <si>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</si>
  <si>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</si>
  <si>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</si>
  <si>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</si>
  <si>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</si>
  <si>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</si>
  <si>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</si>
  <si>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</si>
  <si>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</si>
  <si>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</si>
  <si>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</si>
  <si>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</si>
  <si>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</si>
  <si>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</si>
  <si>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</si>
  <si>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</si>
  <si>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</si>
  <si>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</si>
  <si>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</si>
  <si>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</si>
  <si>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</si>
  <si>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</si>
  <si>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</si>
  <si>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</si>
  <si>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</si>
  <si>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</si>
  <si>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</si>
  <si>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</si>
  <si>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</si>
  <si>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</si>
  <si>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</si>
  <si>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</si>
  <si>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</si>
  <si>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</si>
  <si>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</si>
  <si>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</si>
  <si>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</si>
  <si>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</si>
  <si>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</si>
  <si>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</si>
  <si>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</si>
  <si>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</si>
  <si>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</si>
  <si>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</si>
  <si>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</si>
  <si>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</si>
  <si>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</si>
  <si>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</si>
  <si>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</si>
  <si>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</si>
  <si>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</si>
  <si>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</si>
  <si>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</si>
  <si>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</si>
  <si>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</si>
  <si>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</si>
  <si>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</si>
  <si>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</si>
  <si>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</si>
  <si>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</si>
  <si>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</si>
  <si>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</si>
  <si>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</si>
  <si>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</si>
  <si>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</si>
  <si>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</si>
  <si>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</si>
  <si>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</si>
  <si>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</si>
  <si>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</si>
  <si>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</si>
  <si>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</si>
  <si>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</si>
  <si>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</si>
  <si>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</si>
  <si>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</si>
  <si>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</si>
  <si>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</si>
  <si>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</si>
  <si>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</si>
  <si>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</si>
  <si>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</si>
  <si>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</si>
  <si>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</si>
  <si>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</si>
  <si>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</si>
  <si>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</si>
  <si>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</si>
  <si>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</si>
  <si>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</si>
  <si>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</si>
  <si>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</si>
  <si>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</si>
  <si>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</si>
  <si>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</si>
  <si>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</si>
  <si>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</si>
  <si>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</si>
  <si>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</si>
  <si>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</si>
  <si>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</si>
  <si>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</si>
  <si>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</si>
  <si>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</si>
  <si>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</si>
  <si>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</si>
  <si>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</si>
  <si>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</si>
  <si>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</si>
  <si>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</si>
  <si>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</si>
  <si>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</si>
  <si>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</si>
  <si>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</si>
  <si>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</si>
  <si>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</si>
  <si>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</si>
  <si>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</si>
  <si>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</si>
  <si>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</si>
  <si>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</si>
  <si>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</si>
  <si>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</si>
  <si>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</si>
  <si>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</si>
  <si>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</si>
  <si>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</si>
  <si>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</si>
  <si>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</si>
  <si>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</si>
  <si>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</si>
  <si>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</si>
  <si>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</si>
  <si>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</si>
  <si>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</si>
  <si>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</si>
  <si>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</si>
  <si>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</si>
  <si>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</si>
  <si>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</si>
  <si>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</si>
  <si>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</si>
  <si>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</si>
  <si>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</si>
  <si>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</si>
  <si>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</si>
  <si>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</si>
  <si>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</si>
  <si>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</si>
  <si>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</si>
  <si>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</si>
  <si>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</si>
  <si>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</si>
  <si>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</si>
  <si>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</si>
  <si>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</si>
  <si>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</si>
  <si>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</si>
  <si>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</si>
  <si>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</si>
  <si>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</si>
  <si>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</si>
  <si>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</si>
  <si>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</si>
  <si>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</si>
  <si>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</si>
  <si>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</si>
  <si>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</si>
  <si>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</si>
  <si>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</si>
  <si>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</si>
  <si>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</si>
  <si>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</si>
  <si>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</si>
  <si>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</si>
  <si>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</si>
  <si>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</si>
  <si>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</si>
  <si>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</si>
  <si>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</si>
  <si>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</si>
  <si>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</si>
  <si>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</si>
  <si>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</si>
  <si>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</si>
  <si>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</si>
  <si>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</si>
  <si>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</si>
  <si>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</si>
  <si>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</si>
  <si>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</si>
  <si>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</si>
  <si>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</si>
  <si>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</si>
  <si>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</si>
  <si>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</si>
  <si>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</si>
  <si>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</si>
  <si>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</si>
  <si>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</si>
  <si>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</si>
  <si>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</si>
  <si>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</si>
  <si>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</si>
  <si>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</si>
  <si>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</si>
  <si>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</si>
  <si>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</si>
  <si>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</si>
  <si>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</si>
  <si>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</si>
  <si>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</si>
  <si>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</si>
  <si>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</si>
  <si>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</si>
  <si>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</si>
  <si>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</si>
  <si>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</si>
  <si>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</si>
  <si>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</si>
  <si>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</si>
  <si>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</si>
  <si>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</si>
  <si>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</si>
  <si>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</si>
  <si>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</si>
  <si>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</si>
  <si>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</si>
  <si>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</si>
  <si>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</si>
  <si>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</si>
  <si>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</si>
  <si>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</si>
  <si>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</si>
  <si>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</si>
  <si>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</si>
  <si>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</si>
  <si>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</si>
  <si>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</si>
  <si>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</si>
  <si>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</si>
  <si>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</si>
  <si>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</si>
  <si>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</si>
  <si>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</si>
  <si>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</si>
  <si>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</si>
  <si>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</si>
  <si>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</si>
  <si>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</si>
  <si>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</si>
  <si>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</si>
  <si>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</si>
  <si>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</si>
  <si>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</si>
  <si>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</si>
  <si>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</si>
  <si>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</si>
  <si>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</si>
  <si>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</si>
  <si>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</si>
  <si>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</si>
  <si>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</si>
  <si>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</si>
  <si>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</si>
  <si>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</si>
  <si>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</si>
  <si>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</si>
  <si>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</si>
  <si>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</si>
  <si>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</si>
  <si>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</si>
  <si>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</si>
  <si>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</si>
  <si>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</si>
  <si>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</si>
  <si>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</si>
  <si>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</si>
  <si>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</si>
  <si>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</si>
  <si>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</si>
  <si>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</si>
  <si>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</si>
  <si>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</si>
  <si>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</si>
  <si>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</si>
  <si>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</si>
  <si>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</si>
  <si>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</si>
  <si>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</si>
  <si>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</si>
  <si>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</si>
  <si>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</si>
  <si>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</si>
  <si>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</si>
  <si>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</si>
  <si>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</si>
  <si>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</si>
  <si>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</si>
  <si>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</si>
  <si>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</si>
  <si>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</si>
  <si>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</si>
  <si>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</si>
  <si>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</si>
  <si>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</si>
  <si>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</si>
  <si>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</si>
  <si>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</si>
  <si>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</si>
  <si>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</si>
  <si>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</si>
  <si>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</si>
  <si>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</si>
  <si>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</si>
  <si>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</si>
  <si>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</si>
  <si>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</si>
  <si>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</si>
  <si>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</si>
  <si>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</si>
  <si>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</si>
  <si>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</si>
  <si>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</si>
  <si>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</si>
  <si>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</si>
  <si>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</si>
  <si>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</si>
  <si>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</si>
  <si>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</si>
  <si>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</si>
  <si>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</si>
  <si>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</si>
  <si>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</si>
  <si>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</si>
  <si>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</si>
  <si>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</si>
  <si>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</si>
  <si>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</si>
  <si>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</si>
  <si>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</si>
  <si>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</si>
  <si>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</si>
  <si>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</si>
  <si>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</si>
  <si>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</si>
  <si>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</si>
  <si>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</si>
  <si>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</si>
  <si>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</si>
  <si>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</si>
  <si>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</si>
  <si>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</si>
  <si>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</si>
  <si>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</si>
  <si>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</si>
  <si>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</si>
  <si>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</si>
  <si>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</si>
  <si>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</si>
  <si>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</si>
  <si>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</si>
  <si>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</si>
  <si>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</si>
  <si>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</si>
  <si>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</si>
  <si>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</si>
  <si>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</si>
  <si>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</si>
  <si>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</si>
  <si>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</si>
  <si>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</si>
  <si>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</si>
  <si>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</si>
  <si>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</si>
  <si>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</si>
  <si>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</si>
  <si>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</si>
  <si>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</si>
  <si>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</si>
  <si>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</si>
  <si>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</si>
  <si>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</si>
  <si>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</si>
  <si>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</si>
  <si>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</si>
  <si>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</si>
  <si>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</si>
  <si>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</si>
  <si>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</si>
  <si>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</si>
  <si>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</si>
  <si>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</si>
  <si>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</si>
  <si>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</si>
  <si>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</si>
  <si>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</si>
  <si>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</si>
  <si>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</si>
  <si>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</si>
  <si>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</si>
  <si>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</si>
  <si>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</si>
  <si>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</si>
  <si>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</si>
  <si>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</si>
  <si>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</si>
  <si>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</si>
  <si>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</si>
  <si>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</si>
  <si>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</si>
  <si>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</si>
  <si>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</si>
  <si>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</si>
  <si>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</si>
  <si>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</si>
  <si>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</si>
  <si>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</si>
  <si>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</si>
  <si>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</si>
  <si>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</si>
  <si>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</si>
  <si>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</si>
  <si>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</si>
  <si>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</si>
  <si>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</si>
  <si>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</si>
  <si>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</si>
  <si>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</si>
  <si>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</si>
  <si>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</si>
  <si>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</si>
  <si>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</si>
  <si>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</si>
  <si>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</si>
  <si>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</si>
  <si>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</si>
  <si>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</si>
  <si>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</si>
  <si>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</si>
  <si>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</si>
  <si>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</si>
  <si>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</si>
  <si>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</si>
  <si>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</si>
  <si>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</si>
  <si>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</si>
  <si>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</si>
  <si>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</si>
  <si>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</si>
  <si>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</si>
  <si>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</si>
  <si>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</si>
  <si>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</si>
  <si>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</si>
  <si>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</si>
  <si>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</si>
  <si>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</si>
  <si>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</si>
  <si>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</si>
  <si>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</si>
  <si>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</si>
  <si>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</si>
  <si>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</si>
  <si>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</si>
  <si>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</si>
  <si>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</si>
  <si>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</si>
  <si>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</si>
  <si>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</si>
  <si>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</si>
  <si>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</si>
  <si>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</si>
  <si>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</si>
  <si>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</si>
  <si>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</si>
  <si>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</si>
  <si>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</si>
  <si>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</si>
  <si>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</si>
  <si>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</si>
  <si>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</si>
  <si>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</si>
  <si>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</si>
  <si>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</si>
  <si>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</si>
  <si>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</si>
  <si>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</si>
  <si>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</si>
  <si>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</si>
  <si>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</si>
  <si>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</si>
  <si>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</si>
  <si>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</si>
  <si>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</si>
  <si>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</si>
  <si>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</si>
  <si>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</si>
  <si>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</si>
  <si>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</si>
  <si>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</si>
  <si>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</si>
  <si>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</si>
  <si>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</si>
  <si>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</si>
  <si>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</si>
  <si>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</si>
  <si>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</si>
  <si>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</si>
  <si>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</si>
  <si>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</si>
  <si>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</si>
  <si>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</si>
  <si>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</si>
  <si>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</si>
  <si>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</si>
  <si>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</si>
  <si>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</si>
  <si>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</si>
  <si>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</si>
  <si>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</si>
  <si>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</si>
  <si>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</si>
  <si>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</si>
  <si>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</si>
  <si>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</si>
  <si>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</si>
  <si>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</si>
  <si>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</si>
  <si>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</si>
  <si>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</si>
  <si>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</si>
  <si>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</si>
  <si>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</si>
  <si>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</si>
  <si>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</si>
  <si>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</si>
  <si>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</si>
  <si>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</si>
  <si>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</si>
  <si>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</si>
  <si>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</si>
  <si>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</si>
  <si>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</si>
  <si>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</si>
  <si>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</si>
  <si>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</si>
  <si>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</si>
  <si>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</si>
  <si>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</si>
  <si>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</si>
  <si>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</si>
  <si>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</si>
  <si>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</si>
  <si>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</si>
  <si>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</si>
  <si>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</si>
  <si>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</si>
  <si>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</si>
  <si>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</si>
  <si>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</si>
  <si>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</si>
  <si>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</si>
  <si>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</si>
  <si>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</si>
  <si>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</si>
  <si>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</si>
  <si>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</si>
  <si>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</si>
  <si>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</si>
  <si>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</si>
  <si>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</si>
  <si>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</si>
  <si>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</si>
  <si>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</si>
  <si>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</si>
  <si>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</si>
  <si>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</si>
  <si>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</si>
  <si>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</si>
  <si>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</si>
  <si>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</si>
  <si>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</si>
  <si>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</si>
  <si>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</si>
  <si>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</si>
  <si>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</si>
  <si>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</si>
  <si>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</si>
  <si>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</si>
  <si>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</si>
  <si>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</si>
  <si>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</si>
  <si>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</si>
  <si>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</si>
  <si>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</si>
  <si>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</si>
  <si>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</si>
  <si>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</si>
  <si>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</si>
  <si>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</si>
  <si>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</si>
  <si>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</si>
  <si>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</si>
  <si>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</si>
  <si>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</si>
  <si>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</si>
  <si>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</si>
  <si>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</si>
  <si>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</si>
  <si>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</si>
  <si>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</si>
  <si>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</si>
  <si>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</si>
  <si>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</si>
  <si>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</si>
  <si>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</si>
  <si>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</si>
  <si>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</si>
  <si>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</si>
  <si>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</si>
  <si>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</si>
  <si>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</si>
  <si>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</si>
  <si>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</si>
  <si>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</si>
  <si>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</si>
  <si>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</si>
  <si>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</si>
  <si>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</si>
  <si>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</si>
  <si>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</si>
  <si>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</si>
  <si>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</si>
  <si>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</si>
  <si>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</si>
  <si>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</si>
  <si>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</si>
  <si>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</si>
  <si>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</si>
  <si>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</si>
  <si>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</si>
  <si>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</si>
  <si>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</si>
  <si>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</si>
  <si>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</si>
  <si>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</si>
  <si>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</si>
  <si>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</si>
  <si>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</si>
  <si>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</si>
  <si>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</si>
  <si>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</si>
  <si>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</si>
  <si>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</si>
  <si>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</si>
  <si>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</si>
  <si>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</si>
  <si>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</si>
  <si>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</si>
  <si>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</si>
  <si>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</si>
  <si>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</si>
  <si>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</si>
  <si>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</si>
  <si>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</si>
  <si>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</si>
  <si>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</si>
  <si>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</si>
  <si>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</si>
  <si>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</si>
  <si>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</si>
  <si>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</si>
  <si>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</si>
  <si>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</si>
  <si>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</si>
  <si>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</si>
  <si>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</si>
  <si>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</si>
  <si>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</si>
  <si>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</si>
  <si>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</si>
  <si>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</si>
  <si>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</si>
  <si>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</si>
  <si>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</si>
  <si>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</si>
  <si>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</si>
  <si>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</si>
  <si>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</si>
  <si>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</si>
  <si>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</si>
  <si>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</si>
  <si>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</si>
  <si>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</si>
  <si>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</si>
  <si>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</si>
  <si>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</si>
  <si>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</si>
  <si>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</si>
  <si>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</si>
  <si>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</si>
  <si>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</si>
  <si>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</si>
  <si>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</si>
  <si>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</si>
  <si>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</si>
  <si>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</si>
  <si>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</si>
  <si>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</si>
  <si>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</si>
  <si>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</si>
  <si>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</si>
  <si>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</si>
  <si>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</si>
  <si>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</si>
  <si>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</si>
  <si>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</si>
  <si>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</si>
  <si>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</si>
  <si>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</si>
  <si>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</si>
  <si>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</si>
  <si>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</si>
  <si>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</si>
  <si>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</si>
  <si>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</si>
  <si>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</si>
  <si>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</si>
  <si>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</si>
  <si>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</si>
  <si>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</si>
  <si>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</si>
  <si>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</si>
  <si>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</si>
  <si>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</si>
  <si>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</si>
  <si>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</si>
  <si>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</si>
  <si>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</si>
  <si>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</si>
  <si>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</si>
  <si>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</si>
  <si>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</si>
  <si>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</si>
  <si>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</si>
  <si>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</si>
  <si>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</si>
  <si>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</si>
  <si>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</si>
  <si>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</si>
  <si>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</si>
  <si>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</si>
  <si>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</si>
  <si>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</si>
  <si>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</si>
  <si>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</si>
  <si>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</si>
  <si>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</si>
  <si>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</si>
  <si>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</si>
  <si>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</si>
  <si>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</si>
  <si>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</si>
  <si>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</si>
  <si>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</si>
  <si>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</si>
  <si>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</si>
  <si>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</si>
  <si>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</si>
  <si>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</si>
  <si>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</si>
  <si>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</si>
  <si>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</si>
  <si>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</si>
  <si>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</si>
  <si>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</si>
  <si>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</si>
  <si>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</si>
  <si>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</si>
  <si>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</si>
  <si>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</si>
  <si>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</si>
  <si>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</si>
  <si>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</si>
  <si>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</si>
  <si>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</si>
  <si>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</si>
  <si>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</si>
  <si>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</si>
  <si>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</si>
  <si>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</si>
  <si>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</si>
  <si>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</si>
  <si>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</si>
  <si>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</si>
  <si>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</si>
  <si>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</si>
  <si>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</si>
  <si>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</si>
  <si>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</si>
  <si>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</si>
  <si>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</si>
  <si>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</si>
  <si>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</si>
  <si>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</si>
  <si>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</si>
  <si>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</si>
  <si>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</si>
  <si>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</si>
  <si>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</si>
  <si>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</si>
  <si>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</si>
  <si>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</si>
  <si>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</si>
  <si>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</si>
  <si>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</si>
  <si>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</si>
  <si>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</si>
  <si>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</si>
  <si>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</si>
  <si>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</si>
  <si>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</si>
  <si>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</si>
  <si>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</si>
  <si>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</si>
  <si>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</si>
  <si>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</si>
  <si>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</si>
  <si>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</si>
  <si>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</si>
  <si>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</si>
  <si>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</si>
  <si>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</si>
  <si>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</si>
  <si>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</si>
  <si>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</si>
  <si>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</si>
  <si>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</si>
  <si>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</si>
  <si>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</si>
  <si>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</si>
  <si>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</si>
  <si>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</si>
  <si>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</si>
  <si>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</si>
  <si>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</si>
  <si>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</si>
  <si>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</si>
  <si>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</si>
  <si>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</si>
  <si>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</si>
  <si>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</si>
  <si>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</si>
  <si>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</si>
  <si>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</si>
  <si>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</si>
  <si>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</si>
  <si>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</si>
  <si>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</si>
  <si>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</si>
  <si>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</si>
  <si>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</si>
  <si>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</si>
  <si>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</si>
  <si>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</si>
  <si>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</si>
  <si>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</si>
  <si>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</si>
  <si>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</si>
  <si>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</si>
  <si>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</si>
  <si>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</si>
  <si>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</si>
  <si>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</si>
  <si>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</si>
  <si>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</si>
  <si>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</si>
  <si>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</si>
  <si>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</si>
  <si>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</si>
  <si>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</si>
  <si>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</si>
  <si>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</si>
  <si>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</si>
  <si>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</si>
  <si>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</si>
  <si>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</si>
  <si>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</si>
  <si>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</si>
  <si>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</si>
  <si>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</si>
  <si>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</si>
  <si>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</si>
  <si>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</si>
  <si>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</si>
  <si>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</si>
  <si>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</si>
  <si>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</si>
  <si>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</si>
  <si>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</si>
  <si>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</si>
  <si>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</si>
  <si>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</si>
  <si>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</si>
  <si>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</si>
  <si>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</si>
  <si>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</si>
  <si>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</si>
  <si>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</si>
  <si>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</si>
  <si>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</si>
  <si>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</si>
  <si>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</si>
  <si>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</si>
  <si>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</si>
  <si>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</si>
  <si>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</si>
  <si>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</si>
  <si>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</si>
  <si>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</si>
  <si>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</si>
  <si>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</si>
  <si>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</si>
  <si>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</si>
  <si>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</si>
  <si>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</si>
  <si>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</si>
  <si>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</si>
  <si>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</si>
  <si>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</si>
  <si>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</si>
  <si>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</si>
  <si>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</si>
  <si>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</si>
  <si>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</si>
  <si>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</si>
  <si>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</si>
  <si>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</si>
  <si>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</si>
  <si>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</si>
  <si>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</si>
  <si>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</si>
  <si>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</si>
  <si>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</si>
  <si>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</si>
  <si>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</si>
  <si>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</si>
  <si>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</si>
  <si>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</si>
  <si>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</si>
  <si>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</si>
  <si>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</si>
  <si>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</si>
  <si>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</si>
  <si>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</si>
  <si>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</si>
  <si>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</si>
  <si>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</si>
  <si>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</si>
  <si>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</si>
  <si>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</si>
  <si>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</si>
  <si>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</si>
  <si>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</si>
  <si>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</si>
  <si>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</si>
  <si>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</si>
  <si>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</si>
  <si>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</si>
  <si>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</si>
  <si>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</si>
  <si>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</si>
  <si>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</si>
  <si>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</si>
  <si>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</si>
  <si>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</si>
  <si>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</si>
  <si>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</si>
  <si>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</si>
  <si>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</si>
  <si>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</si>
  <si>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</si>
  <si>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</si>
  <si>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</si>
  <si>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</si>
  <si>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</si>
  <si>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</si>
  <si>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</si>
  <si>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</si>
  <si>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</si>
  <si>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</si>
  <si>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</si>
  <si>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</si>
  <si>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</si>
  <si>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</si>
  <si>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</si>
  <si>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</si>
  <si>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</si>
  <si>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</si>
  <si>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</si>
  <si>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</si>
  <si>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</si>
  <si>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</si>
  <si>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</si>
  <si>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</si>
  <si>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</si>
  <si>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</si>
  <si>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</si>
  <si>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</si>
  <si>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</si>
  <si>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</si>
  <si>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</si>
  <si>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</si>
  <si>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</si>
  <si>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</si>
  <si>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</si>
  <si>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</si>
  <si>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</si>
  <si>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</si>
  <si>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</si>
  <si>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</si>
  <si>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</si>
  <si>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</si>
  <si>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</si>
  <si>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</si>
  <si>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</si>
  <si>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</si>
  <si>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</si>
  <si>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</si>
  <si>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</si>
  <si>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</si>
  <si>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</si>
  <si>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</si>
  <si>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</si>
  <si>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</si>
  <si>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</si>
  <si>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</si>
  <si>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</si>
  <si>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</si>
  <si>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</si>
  <si>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</si>
  <si>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</si>
  <si>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</si>
  <si>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</si>
  <si>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</si>
  <si>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</si>
  <si>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</si>
  <si>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</si>
  <si>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</si>
  <si>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</si>
  <si>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</si>
  <si>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</si>
  <si>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</si>
  <si>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</si>
  <si>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</si>
  <si>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</si>
  <si>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</si>
  <si>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</si>
  <si>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</si>
  <si>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</si>
  <si>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</si>
  <si>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</si>
  <si>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</si>
  <si>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</si>
  <si>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</si>
  <si>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</si>
  <si>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</si>
  <si>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</si>
  <si>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</si>
  <si>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</si>
  <si>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</si>
  <si>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</si>
  <si>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</si>
  <si>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</si>
  <si>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</si>
  <si>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</si>
  <si>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</si>
  <si>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</si>
  <si>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</si>
  <si>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</si>
  <si>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</si>
  <si>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</si>
  <si>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</si>
  <si>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</si>
  <si>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</si>
  <si>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</si>
  <si>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</si>
  <si>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</si>
  <si>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</si>
  <si>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</si>
  <si>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</si>
  <si>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</si>
  <si>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</si>
  <si>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</si>
  <si>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</si>
  <si>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</si>
  <si>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</si>
  <si>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</si>
  <si>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</si>
  <si>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</si>
  <si>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</si>
  <si>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</si>
  <si>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</si>
  <si>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</si>
  <si>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</si>
  <si>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</si>
  <si>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</si>
  <si>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</si>
  <si>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</si>
  <si>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</si>
  <si>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</si>
  <si>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</si>
  <si>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</si>
  <si>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</si>
  <si>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</si>
  <si>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</si>
  <si>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</si>
  <si>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</si>
  <si>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</si>
  <si>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</si>
  <si>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</si>
  <si>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</si>
  <si>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</si>
  <si>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</si>
  <si>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</si>
  <si>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</si>
  <si>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</si>
  <si>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</si>
  <si>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</si>
  <si>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</si>
  <si>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</si>
  <si>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</si>
  <si>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</si>
  <si>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</si>
  <si>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</si>
  <si>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</si>
  <si>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</si>
  <si>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</si>
  <si>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</si>
  <si>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</si>
  <si>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</si>
  <si>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</si>
  <si>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</si>
  <si>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</si>
  <si>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</si>
  <si>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</si>
  <si>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</si>
  <si>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</si>
  <si>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</si>
  <si>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</si>
  <si>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</si>
  <si>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</si>
  <si>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</si>
  <si>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</si>
  <si>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</si>
  <si>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</si>
  <si>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</si>
  <si>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</si>
  <si>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</si>
  <si>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</si>
  <si>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</si>
  <si>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</si>
  <si>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</si>
  <si>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</si>
  <si>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</si>
  <si>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</si>
  <si>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</si>
  <si>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</si>
  <si>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</si>
  <si>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</si>
  <si>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</si>
  <si>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</si>
  <si>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</si>
  <si>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</si>
  <si>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</si>
  <si>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</si>
  <si>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</si>
  <si>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</si>
  <si>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</si>
  <si>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</si>
  <si>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</si>
  <si>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</si>
  <si>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</si>
  <si>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</si>
  <si>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</si>
  <si>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</si>
  <si>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</si>
  <si>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</si>
  <si>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</si>
  <si>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</si>
  <si>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</si>
  <si>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</si>
  <si>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</si>
  <si>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</si>
  <si>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</si>
  <si>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</si>
  <si>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</si>
  <si>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</si>
  <si>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</si>
  <si>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</si>
  <si>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</si>
  <si>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</si>
  <si>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</si>
  <si>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</si>
  <si>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</si>
  <si>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</si>
  <si>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</si>
  <si>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</si>
  <si>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</si>
  <si>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</si>
  <si>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</si>
  <si>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</si>
  <si>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</si>
  <si>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</si>
  <si>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</si>
  <si>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</si>
  <si>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</si>
  <si>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</si>
  <si>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</si>
  <si>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</si>
  <si>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</si>
  <si>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</si>
  <si>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</si>
  <si>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</si>
  <si>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</si>
  <si>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</si>
  <si>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</si>
  <si>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</si>
  <si>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</si>
  <si>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</si>
  <si>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</si>
  <si>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</si>
  <si>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</si>
  <si>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</si>
  <si>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</si>
  <si>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</si>
  <si>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</si>
  <si>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</si>
  <si>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</si>
  <si>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</si>
  <si>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</si>
  <si>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</si>
  <si>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</si>
  <si>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</si>
  <si>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</si>
  <si>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</si>
  <si>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</si>
  <si>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</si>
  <si>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</si>
  <si>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</si>
  <si>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</si>
  <si>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</si>
  <si>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</si>
  <si>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</si>
  <si>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</si>
  <si>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</si>
  <si>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</si>
  <si>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</si>
  <si>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</si>
  <si>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</si>
  <si>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</si>
  <si>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</si>
  <si>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</si>
  <si>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</si>
  <si>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</si>
  <si>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</si>
  <si>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</si>
  <si>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</si>
  <si>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</si>
  <si>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</si>
  <si>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</si>
  <si>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</si>
  <si>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</si>
  <si>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</si>
  <si>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</si>
  <si>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</si>
  <si>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</si>
  <si>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</si>
  <si>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</si>
  <si>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</si>
  <si>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</si>
  <si>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</si>
  <si>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</si>
  <si>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</si>
  <si>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</si>
  <si>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</si>
  <si>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</si>
  <si>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</si>
  <si>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</si>
  <si>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</si>
  <si>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</si>
  <si>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</si>
  <si>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</si>
  <si>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</si>
  <si>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</si>
  <si>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</si>
  <si>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</si>
  <si>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</si>
  <si>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</si>
  <si>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</si>
  <si>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</si>
  <si>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</si>
  <si>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</si>
  <si>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</si>
  <si>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</si>
  <si>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</si>
  <si>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</si>
  <si>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</si>
  <si>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</si>
  <si>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</si>
  <si>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</si>
  <si>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</si>
  <si>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</si>
  <si>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</si>
  <si>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</si>
  <si>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</si>
  <si>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</si>
  <si>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</si>
  <si>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</si>
  <si>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</si>
  <si>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</si>
  <si>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</si>
  <si>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</si>
  <si>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</si>
  <si>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</si>
  <si>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</si>
  <si>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</si>
  <si>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</si>
  <si>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</si>
  <si>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</si>
  <si>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</si>
  <si>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</si>
  <si>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</si>
  <si>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</si>
  <si>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</si>
  <si>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</si>
  <si>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</si>
  <si>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</si>
  <si>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</si>
  <si>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</si>
  <si>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</si>
  <si>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</si>
  <si>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</si>
  <si>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</si>
  <si>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</si>
  <si>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</si>
  <si>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</si>
  <si>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</si>
  <si>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</si>
  <si>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</si>
  <si>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</si>
  <si>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</si>
  <si>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</si>
  <si>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</si>
  <si>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</si>
  <si>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</si>
  <si>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</si>
  <si>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</si>
  <si>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</si>
  <si>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</si>
  <si>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</si>
  <si>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</si>
  <si>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</si>
  <si>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</si>
  <si>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</si>
  <si>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</si>
  <si>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</si>
  <si>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</si>
  <si>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</si>
  <si>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</si>
  <si>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</si>
  <si>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</si>
  <si>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</si>
  <si>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</si>
  <si>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</si>
  <si>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</si>
  <si>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</si>
  <si>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</si>
  <si>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</si>
  <si>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</si>
  <si>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</si>
  <si>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</si>
  <si>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</si>
  <si>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</si>
  <si>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</si>
  <si>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</si>
  <si>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</si>
  <si>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</si>
  <si>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</si>
  <si>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</si>
  <si>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</si>
  <si>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</si>
  <si>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</si>
  <si>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</si>
  <si>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</si>
  <si>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</si>
  <si>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</si>
  <si>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</si>
  <si>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</si>
  <si>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</si>
  <si>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</si>
  <si>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</si>
  <si>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</si>
  <si>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</si>
  <si>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</si>
  <si>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</si>
  <si>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</si>
  <si>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</si>
  <si>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</si>
  <si>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</si>
  <si>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</si>
  <si>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</si>
  <si>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</si>
  <si>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</si>
  <si>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</si>
  <si>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</si>
  <si>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</si>
  <si>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</si>
  <si>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</si>
  <si>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</si>
  <si>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</si>
  <si>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</si>
  <si>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</si>
  <si>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</si>
  <si>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</si>
  <si>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</si>
  <si>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</si>
  <si>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</si>
  <si>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</si>
  <si>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</si>
  <si>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</si>
  <si>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</si>
  <si>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</si>
  <si>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</si>
  <si>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</si>
  <si>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</si>
  <si>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</si>
  <si>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</si>
  <si>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</si>
  <si>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</si>
  <si>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</si>
  <si>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</si>
  <si>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</si>
  <si>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</si>
  <si>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</si>
  <si>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</si>
  <si>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</si>
  <si>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</si>
  <si>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</si>
  <si>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</si>
  <si>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</si>
  <si>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</si>
  <si>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</si>
  <si>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</si>
  <si>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</si>
  <si>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</si>
  <si>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</si>
  <si>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</si>
  <si>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</si>
  <si>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</si>
  <si>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</si>
  <si>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</si>
  <si>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</si>
  <si>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</si>
  <si>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</si>
  <si>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</si>
  <si>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</si>
  <si>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</si>
  <si>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</si>
  <si>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</si>
  <si>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</si>
  <si>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</si>
  <si>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</si>
  <si>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</si>
  <si>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</si>
  <si>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</si>
  <si>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</si>
  <si>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</si>
  <si>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</si>
  <si>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</si>
  <si>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</si>
  <si>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</si>
  <si>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</si>
  <si>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</si>
  <si>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</si>
  <si>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</si>
  <si>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</si>
  <si>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</si>
  <si>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</si>
  <si>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</si>
  <si>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</si>
  <si>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</si>
  <si>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</si>
  <si>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</si>
  <si>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</si>
  <si>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</si>
  <si>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</si>
  <si>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</si>
  <si>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</si>
  <si>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</si>
  <si>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</si>
  <si>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</si>
  <si>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</si>
  <si>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</si>
  <si>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</si>
  <si>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</si>
  <si>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</si>
  <si>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</si>
  <si>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</si>
  <si>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</si>
  <si>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</si>
  <si>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</si>
  <si>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</si>
  <si>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</si>
  <si>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</si>
  <si>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</si>
  <si>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</si>
  <si>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</si>
  <si>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</si>
  <si>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</si>
  <si>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</si>
  <si>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</si>
  <si>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</si>
  <si>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</si>
  <si>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</si>
  <si>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</si>
  <si>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</si>
  <si>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</si>
  <si>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</si>
  <si>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</si>
  <si>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</si>
  <si>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</si>
  <si>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</si>
  <si>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</si>
  <si>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</si>
  <si>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</si>
  <si>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</si>
  <si>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</si>
  <si>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</si>
  <si>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</si>
  <si>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</si>
  <si>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</si>
  <si>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</si>
  <si>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</si>
  <si>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</si>
  <si>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</si>
  <si>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</si>
  <si>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</si>
  <si>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</si>
  <si>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</si>
  <si>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</si>
  <si>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</si>
  <si>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</si>
  <si>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</si>
  <si>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</si>
  <si>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</si>
  <si>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</si>
  <si>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</si>
  <si>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</si>
  <si>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</si>
  <si>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</si>
  <si>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</si>
  <si>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</si>
  <si>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</si>
  <si>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</si>
  <si>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</si>
  <si>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</si>
  <si>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</si>
  <si>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</si>
  <si>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</si>
  <si>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</si>
  <si>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</si>
  <si>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</si>
  <si>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</si>
  <si>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</si>
  <si>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</si>
  <si>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</si>
  <si>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</si>
  <si>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</si>
  <si>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</si>
  <si>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</si>
  <si>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</si>
  <si>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</si>
  <si>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</si>
  <si>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</si>
  <si>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</si>
  <si>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</si>
  <si>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</si>
  <si>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</si>
  <si>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</si>
  <si>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</si>
  <si>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</si>
  <si>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</si>
  <si>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</si>
  <si>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</si>
  <si>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</si>
  <si>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</si>
  <si>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</si>
  <si>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</si>
  <si>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</si>
  <si>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</si>
  <si>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</si>
  <si>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</si>
  <si>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</si>
  <si>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</si>
  <si>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</si>
  <si>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</si>
  <si>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</si>
  <si>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</si>
  <si>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</si>
  <si>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</si>
  <si>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</si>
  <si>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</si>
  <si>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</si>
  <si>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</si>
  <si>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</si>
  <si>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</si>
  <si>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</si>
  <si>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</si>
  <si>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</si>
  <si>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</si>
  <si>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</si>
  <si>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</si>
  <si>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</si>
  <si>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</si>
  <si>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</si>
  <si>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</si>
  <si>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</si>
  <si>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</si>
  <si>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</si>
  <si>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</si>
  <si>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</si>
  <si>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</si>
  <si>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</si>
  <si>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</si>
  <si>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</si>
  <si>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</si>
  <si>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</si>
  <si>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</si>
  <si>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</si>
  <si>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</si>
  <si>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</si>
  <si>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</si>
  <si>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</si>
  <si>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</si>
  <si>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</si>
  <si>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</si>
  <si>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</si>
  <si>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</si>
  <si>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</si>
  <si>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</si>
  <si>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</si>
  <si>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</si>
  <si>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</si>
  <si>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</si>
  <si>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</si>
  <si>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</si>
  <si>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</si>
  <si>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</si>
  <si>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</si>
  <si>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</si>
  <si>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</si>
  <si>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</si>
  <si>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</si>
  <si>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</si>
  <si>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</si>
  <si>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</si>
  <si>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</si>
  <si>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</si>
  <si>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</si>
  <si>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</si>
  <si>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</si>
  <si>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</si>
  <si>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</si>
  <si>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</si>
  <si>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</si>
  <si>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</si>
  <si>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</si>
  <si>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</si>
  <si>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</si>
  <si>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</si>
  <si>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</si>
  <si>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</si>
  <si>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</si>
  <si>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</si>
  <si>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</si>
  <si>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</si>
  <si>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</si>
  <si>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</si>
  <si>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</si>
  <si>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</si>
  <si>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</si>
  <si>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</si>
  <si>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</si>
  <si>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</si>
  <si>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</si>
  <si>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</si>
  <si>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</si>
  <si>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</si>
  <si>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</si>
  <si>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</si>
  <si>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</si>
  <si>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</si>
  <si>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</si>
  <si>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</si>
  <si>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</si>
  <si>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</si>
  <si>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</si>
  <si>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</si>
  <si>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</si>
  <si>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</si>
  <si>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</si>
  <si>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</si>
  <si>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</si>
  <si>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</si>
  <si>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</si>
  <si>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</si>
  <si>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</si>
  <si>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</si>
  <si>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</si>
  <si>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</si>
  <si>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</si>
  <si>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</si>
  <si>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</si>
  <si>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</si>
  <si>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</si>
  <si>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</si>
  <si>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</si>
  <si>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</si>
  <si>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</si>
  <si>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</si>
  <si>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</si>
  <si>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</si>
  <si>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</si>
  <si>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</si>
  <si>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</si>
  <si>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</si>
  <si>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</si>
  <si>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</si>
  <si>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</si>
  <si>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</si>
  <si>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</si>
  <si>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</si>
  <si>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</si>
  <si>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</si>
  <si>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</si>
  <si>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</si>
  <si>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</si>
  <si>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</si>
  <si>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</si>
  <si>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</si>
  <si>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</si>
  <si>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</si>
  <si>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</si>
  <si>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</si>
  <si>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</si>
  <si>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</si>
  <si>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</si>
  <si>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</si>
  <si>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</si>
  <si>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</si>
  <si>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</si>
  <si>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</si>
  <si>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</si>
  <si>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</si>
  <si>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</si>
  <si>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</si>
  <si>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</si>
  <si>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</si>
  <si>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</si>
  <si>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</si>
  <si>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</si>
  <si>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</si>
  <si>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</si>
  <si>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</si>
  <si>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</si>
  <si>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</si>
  <si>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</si>
  <si>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</si>
  <si>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</si>
  <si>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</si>
  <si>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</si>
  <si>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</si>
  <si>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</si>
  <si>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</si>
  <si>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</si>
  <si>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</si>
  <si>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</si>
  <si>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</si>
  <si>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</si>
  <si>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</si>
  <si>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</si>
  <si>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</si>
  <si>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</si>
  <si>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</si>
  <si>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</si>
  <si>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</si>
  <si>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</si>
  <si>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</si>
  <si>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</si>
  <si>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</si>
  <si>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</si>
  <si>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</si>
  <si>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</si>
  <si>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</si>
  <si>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</si>
  <si>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</si>
  <si>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</si>
  <si>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</si>
  <si>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</si>
  <si>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</si>
  <si>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</si>
  <si>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</si>
  <si>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</si>
  <si>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</si>
  <si>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</si>
  <si>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</si>
  <si>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</si>
  <si>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</si>
  <si>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</si>
  <si>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</si>
  <si>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</si>
  <si>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</si>
  <si>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</si>
  <si>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</si>
  <si>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</si>
  <si>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</si>
  <si>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</si>
  <si>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</si>
  <si>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</si>
  <si>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</si>
  <si>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</si>
  <si>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</si>
  <si>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</si>
  <si>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</si>
  <si>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</si>
  <si>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</si>
  <si>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</si>
  <si>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</si>
  <si>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</si>
  <si>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</si>
  <si>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</si>
  <si>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</si>
  <si>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</si>
  <si>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</si>
  <si>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</si>
  <si>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</si>
  <si>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</si>
  <si>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</si>
  <si>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</si>
  <si>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</si>
  <si>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</si>
  <si>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</si>
  <si>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</si>
  <si>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</si>
  <si>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</si>
  <si>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</si>
  <si>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</si>
  <si>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</si>
  <si>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</si>
  <si>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</si>
  <si>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</si>
  <si>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</si>
  <si>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</si>
  <si>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</si>
  <si>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</si>
  <si>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</si>
  <si>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</si>
  <si>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</si>
  <si>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</si>
  <si>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</si>
  <si>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</si>
  <si>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</si>
  <si>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</si>
  <si>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</si>
  <si>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</si>
  <si>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</si>
  <si>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</si>
  <si>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</si>
  <si>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</si>
  <si>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</si>
  <si>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</si>
  <si>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</si>
  <si>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</si>
  <si>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</si>
  <si>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</si>
  <si>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</si>
  <si>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</si>
  <si>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</si>
  <si>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</si>
  <si>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</si>
  <si>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</si>
  <si>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</si>
  <si>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</si>
  <si>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</si>
  <si>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</si>
  <si>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</si>
  <si>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</si>
  <si>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</si>
  <si>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</si>
  <si>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</si>
  <si>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</si>
  <si>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</si>
  <si>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</si>
  <si>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</si>
  <si>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</si>
  <si>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</si>
  <si>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</si>
  <si>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</si>
  <si>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</si>
  <si>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</si>
  <si>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</si>
  <si>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</si>
  <si>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</si>
  <si>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</si>
  <si>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</si>
  <si>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</si>
  <si>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</si>
  <si>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</si>
  <si>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</si>
  <si>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</si>
  <si>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</si>
  <si>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</si>
  <si>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</si>
  <si>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</si>
  <si>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</si>
  <si>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</si>
  <si>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</si>
  <si>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</si>
  <si>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</si>
  <si>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</si>
  <si>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</si>
  <si>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</si>
  <si>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</si>
  <si>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</si>
  <si>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</si>
  <si>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</si>
  <si>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</si>
  <si>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</si>
  <si>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</si>
  <si>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</si>
  <si>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</si>
  <si>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</si>
  <si>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</si>
  <si>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</si>
  <si>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</si>
  <si>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</si>
  <si>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</si>
  <si>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</si>
  <si>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</si>
  <si>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</si>
  <si>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</si>
  <si>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</si>
  <si>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</si>
  <si>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</si>
  <si>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</si>
  <si>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</si>
  <si>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</si>
  <si>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</si>
  <si>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</si>
  <si>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</si>
  <si>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</si>
  <si>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</si>
  <si>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</si>
  <si>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</si>
  <si>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</si>
  <si>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</si>
  <si>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</si>
  <si>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</si>
  <si>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</si>
  <si>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</si>
  <si>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</si>
  <si>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</si>
  <si>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</si>
  <si>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</si>
  <si>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</si>
  <si>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</si>
  <si>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</si>
  <si>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</si>
  <si>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</si>
  <si>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</si>
  <si>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</si>
  <si>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</si>
  <si>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</si>
  <si>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</si>
  <si>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</si>
  <si>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</si>
  <si>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</si>
  <si>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</si>
  <si>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</si>
  <si>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</si>
  <si>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</si>
  <si>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</si>
  <si>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</si>
  <si>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</si>
  <si>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</si>
  <si>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</si>
  <si>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</si>
  <si>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</si>
  <si>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</si>
  <si>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</si>
  <si>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</si>
  <si>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</si>
  <si>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</si>
  <si>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</si>
  <si>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</si>
  <si>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</si>
  <si>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</si>
  <si>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</si>
  <si>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</si>
  <si>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</si>
  <si>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</si>
  <si>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</si>
  <si>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</si>
  <si>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</si>
  <si>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</si>
  <si>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</si>
  <si>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</si>
  <si>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</si>
  <si>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</si>
  <si>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</si>
  <si>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</si>
  <si>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</si>
  <si>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</si>
  <si>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</si>
  <si>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</si>
  <si>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</si>
  <si>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</si>
  <si>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</si>
  <si>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</si>
  <si>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</si>
  <si>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</si>
  <si>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</si>
  <si>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</si>
  <si>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</si>
  <si>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</si>
  <si>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</si>
  <si>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</si>
  <si>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</si>
  <si>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</si>
  <si>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</si>
  <si>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</si>
  <si>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</si>
  <si>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</si>
  <si>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</si>
  <si>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</si>
  <si>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</si>
  <si>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</si>
  <si>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</si>
  <si>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</si>
  <si>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</si>
  <si>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</si>
  <si>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</si>
  <si>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</si>
  <si>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</si>
  <si>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</si>
  <si>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</si>
  <si>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</si>
  <si>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</si>
  <si>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</si>
  <si>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</si>
  <si>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</si>
  <si>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</si>
  <si>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</si>
  <si>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</si>
  <si>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</si>
  <si>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</si>
  <si>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</si>
  <si>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</si>
  <si>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</si>
  <si>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</si>
  <si>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</si>
  <si>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</si>
  <si>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</si>
  <si>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</si>
  <si>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</si>
  <si>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</si>
  <si>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</si>
  <si>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</si>
  <si>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</si>
  <si>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</si>
  <si>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</si>
  <si>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</si>
  <si>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</si>
  <si>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</si>
  <si>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</si>
  <si>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</si>
  <si>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</si>
  <si>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</si>
  <si>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</si>
  <si>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</si>
  <si>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</si>
  <si>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</si>
  <si>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</si>
  <si>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</si>
  <si>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</si>
  <si>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</si>
  <si>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</si>
  <si>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</si>
  <si>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</si>
  <si>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</si>
  <si>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</si>
  <si>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</si>
  <si>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</si>
  <si>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</si>
  <si>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</si>
  <si>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</si>
  <si>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</si>
  <si>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</si>
  <si>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</si>
  <si>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</si>
  <si>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</si>
  <si>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</si>
  <si>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</si>
  <si>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</si>
  <si>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</si>
  <si>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</si>
  <si>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</si>
  <si>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</si>
  <si>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</si>
  <si>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</si>
  <si>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</si>
  <si>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</si>
  <si>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</si>
  <si>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</si>
  <si>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</si>
  <si>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</si>
  <si>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</si>
  <si>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</si>
  <si>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</si>
  <si>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</si>
  <si>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</si>
  <si>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</si>
  <si>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</si>
  <si>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</si>
  <si>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</si>
  <si>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</si>
  <si>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</si>
  <si>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</si>
  <si>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</si>
  <si>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</si>
  <si>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</si>
  <si>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</si>
  <si>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</si>
  <si>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</si>
  <si>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</si>
  <si>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</si>
  <si>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</si>
  <si>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</si>
  <si>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</si>
  <si>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</si>
  <si>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</si>
  <si>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</si>
  <si>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</si>
  <si>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</si>
  <si>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</si>
  <si>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</si>
  <si>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</si>
  <si>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</si>
  <si>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</si>
  <si>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</si>
  <si>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</si>
  <si>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</si>
  <si>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</si>
  <si>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</si>
  <si>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</si>
  <si>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</si>
  <si>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</si>
  <si>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</si>
  <si>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</si>
  <si>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</si>
  <si>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</si>
  <si>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</si>
  <si>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</si>
  <si>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</si>
  <si>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</si>
  <si>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</si>
  <si>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</si>
  <si>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</si>
  <si>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</si>
  <si>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</si>
  <si>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</si>
  <si>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</si>
  <si>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</si>
  <si>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</si>
  <si>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</si>
  <si>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</si>
  <si>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</si>
  <si>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</si>
  <si>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</si>
  <si>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</si>
  <si>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</si>
  <si>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</si>
  <si>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</si>
  <si>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</si>
  <si>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</si>
  <si>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</si>
  <si>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</si>
  <si>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</si>
  <si>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</si>
  <si>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</si>
  <si>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</si>
  <si>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</si>
  <si>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</si>
  <si>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</si>
  <si>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</si>
  <si>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</si>
  <si>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</si>
  <si>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</si>
  <si>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</si>
  <si>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</si>
  <si>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</si>
  <si>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</si>
  <si>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</si>
  <si>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</si>
  <si>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</si>
  <si>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</si>
  <si>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</si>
  <si>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</si>
  <si>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</si>
  <si>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</si>
  <si>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</si>
  <si>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</si>
  <si>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</si>
  <si>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</si>
  <si>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</si>
  <si>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</si>
  <si>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</si>
  <si>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</si>
  <si>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</si>
  <si>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</si>
  <si>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</si>
  <si>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</si>
  <si>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</si>
  <si>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</si>
  <si>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</si>
  <si>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</si>
  <si>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</si>
  <si>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</si>
  <si>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</si>
  <si>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</si>
  <si>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</si>
  <si>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</si>
  <si>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</si>
  <si>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</si>
  <si>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</si>
  <si>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</si>
  <si>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</si>
  <si>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</si>
  <si>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</si>
  <si>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</si>
  <si>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</si>
  <si>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</si>
  <si>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</si>
  <si>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</si>
  <si>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</si>
  <si>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</si>
  <si>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</si>
  <si>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</si>
  <si>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</si>
  <si>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</si>
  <si>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</si>
  <si>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</si>
  <si>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</si>
  <si>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</si>
  <si>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</si>
  <si>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</si>
  <si>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</si>
  <si>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</si>
  <si>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</si>
  <si>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</si>
  <si>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</si>
  <si>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</si>
  <si>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</si>
  <si>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</si>
  <si>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</si>
  <si>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</si>
  <si>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</si>
  <si>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</si>
  <si>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</si>
  <si>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</si>
  <si>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</si>
  <si>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</si>
  <si>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</si>
  <si>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</si>
  <si>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</si>
  <si>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</si>
  <si>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</si>
  <si>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</si>
  <si>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</si>
  <si>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</si>
  <si>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</si>
  <si>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</si>
  <si>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</si>
  <si>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</si>
  <si>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</si>
  <si>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</si>
  <si>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</si>
  <si>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</si>
  <si>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</si>
  <si>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</si>
  <si>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</si>
  <si>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</si>
  <si>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</si>
  <si>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</si>
  <si>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</si>
  <si>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</si>
  <si>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</si>
  <si>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</si>
  <si>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</si>
  <si>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</si>
  <si>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</si>
  <si>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</si>
  <si>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</si>
  <si>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</si>
  <si>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</si>
  <si>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</si>
  <si>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</si>
  <si>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</si>
  <si>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</si>
  <si>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</si>
  <si>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</si>
  <si>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</si>
  <si>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</si>
  <si>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</si>
  <si>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</si>
  <si>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</si>
  <si>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</si>
  <si>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</si>
  <si>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</si>
  <si>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</si>
  <si>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</si>
  <si>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</si>
  <si>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</si>
  <si>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</si>
  <si>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</si>
  <si>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</si>
  <si>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</si>
  <si>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</si>
  <si>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</si>
  <si>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</si>
  <si>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</si>
  <si>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</si>
  <si>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</si>
  <si>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</si>
  <si>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</si>
  <si>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</si>
  <si>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</si>
  <si>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</si>
  <si>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</si>
  <si>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</si>
  <si>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</si>
  <si>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</si>
  <si>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</si>
  <si>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</si>
  <si>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</si>
  <si>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</si>
  <si>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</si>
  <si>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</si>
  <si>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</si>
  <si>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</si>
  <si>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</si>
  <si>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</si>
  <si>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</si>
  <si>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</si>
  <si>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</si>
  <si>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</si>
  <si>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</si>
  <si>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</si>
  <si>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</si>
  <si>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</si>
  <si>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</si>
  <si>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</si>
  <si>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</si>
  <si>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</si>
  <si>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</si>
  <si>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</si>
  <si>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</si>
  <si>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</si>
  <si>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</si>
  <si>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</si>
  <si>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</si>
  <si>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</si>
  <si>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</si>
  <si>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</si>
  <si>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</si>
  <si>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</si>
  <si>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</si>
  <si>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</si>
  <si>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</si>
  <si>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</si>
  <si>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</si>
  <si>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</si>
  <si>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</si>
  <si>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</si>
  <si>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</si>
  <si>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</si>
  <si>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</si>
  <si>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</si>
  <si>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</si>
  <si>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</si>
  <si>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</si>
  <si>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</si>
  <si>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</si>
  <si>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</si>
  <si>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</si>
  <si>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</si>
  <si>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</si>
  <si>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</si>
  <si>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</si>
  <si>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</si>
  <si>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</si>
  <si>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</si>
  <si>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</si>
  <si>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</si>
  <si>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</si>
  <si>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</si>
  <si>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</si>
  <si>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</si>
  <si>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</si>
  <si>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</si>
  <si>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</si>
  <si>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</si>
  <si>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</si>
  <si>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</si>
  <si>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</si>
  <si>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</si>
  <si>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</si>
  <si>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</si>
  <si>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</si>
  <si>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</si>
  <si>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</si>
  <si>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</si>
  <si>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</si>
  <si>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</si>
  <si>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</si>
  <si>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</si>
  <si>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</si>
  <si>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</si>
  <si>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</si>
  <si>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</si>
  <si>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</si>
  <si>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</si>
  <si>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</si>
  <si>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</si>
  <si>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</si>
  <si>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</si>
  <si>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</si>
  <si>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</si>
  <si>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</si>
  <si>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</si>
  <si>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</si>
  <si>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</si>
  <si>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</si>
  <si>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</si>
  <si>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</si>
  <si>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</si>
  <si>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</si>
  <si>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</si>
  <si>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</si>
  <si>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</si>
  <si>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</si>
  <si>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</si>
  <si>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</si>
  <si>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</si>
  <si>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</si>
  <si>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</si>
  <si>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</si>
  <si>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</si>
  <si>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</si>
  <si>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</si>
  <si>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</si>
  <si>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</si>
  <si>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</si>
  <si>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</si>
  <si>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</si>
  <si>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</si>
  <si>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</si>
  <si>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</si>
  <si>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</si>
  <si>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</si>
  <si>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</si>
  <si>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</si>
  <si>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</si>
  <si>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</si>
  <si>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</si>
  <si>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</si>
  <si>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</si>
  <si>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</si>
  <si>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</si>
  <si>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</si>
  <si>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</si>
  <si>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</si>
  <si>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</si>
  <si>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</si>
  <si>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</si>
  <si>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</si>
  <si>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</si>
  <si>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</si>
  <si>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</si>
  <si>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</si>
  <si>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</si>
  <si>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</si>
  <si>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</si>
  <si>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</si>
  <si>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</si>
  <si>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</si>
  <si>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</si>
  <si>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</si>
  <si>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</si>
  <si>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</si>
  <si>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</si>
  <si>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</si>
  <si>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</si>
  <si>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</si>
  <si>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</si>
  <si>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</si>
  <si>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</si>
  <si>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</si>
  <si>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</si>
  <si>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</si>
  <si>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</si>
  <si>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</si>
  <si>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</si>
  <si>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</si>
  <si>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</si>
  <si>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</si>
  <si>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</si>
  <si>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</si>
  <si>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</si>
  <si>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</si>
  <si>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</si>
  <si>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</si>
  <si>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</si>
  <si>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</si>
  <si>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</si>
  <si>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</si>
  <si>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</si>
  <si>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</si>
  <si>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</si>
  <si>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</si>
  <si>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</si>
  <si>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</si>
  <si>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</si>
  <si>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</si>
  <si>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</si>
  <si>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</si>
  <si>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</si>
  <si>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</si>
  <si>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</si>
  <si>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</si>
  <si>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</si>
  <si>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</si>
  <si>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</si>
  <si>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</si>
  <si>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</si>
  <si>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</si>
  <si>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</si>
  <si>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</si>
  <si>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</si>
  <si>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</si>
  <si>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</si>
  <si>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</si>
  <si>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</si>
  <si>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</si>
  <si>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</si>
  <si>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</si>
  <si>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</si>
  <si>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</si>
  <si>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</si>
  <si>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</si>
  <si>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</si>
  <si>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</si>
  <si>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</si>
  <si>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</si>
  <si>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</si>
  <si>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</si>
  <si>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</si>
  <si>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</si>
  <si>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</si>
  <si>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</si>
  <si>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</si>
  <si>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</si>
  <si>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</si>
  <si>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</si>
  <si>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</si>
  <si>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</si>
  <si>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</si>
  <si>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</si>
  <si>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</si>
  <si>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</si>
  <si>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</si>
  <si>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</si>
  <si>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</si>
  <si>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</si>
  <si>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</si>
  <si>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</si>
  <si>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</si>
  <si>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</si>
  <si>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</si>
  <si>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</si>
  <si>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</si>
  <si>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</si>
  <si>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</si>
  <si>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</si>
  <si>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</si>
  <si>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</si>
  <si>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</si>
  <si>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</si>
  <si>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</si>
  <si>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</si>
  <si>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</si>
  <si>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</si>
  <si>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</si>
  <si>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</si>
  <si>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</si>
  <si>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</si>
  <si>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</si>
  <si>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</si>
  <si>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</si>
  <si>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</si>
  <si>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</si>
  <si>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</si>
  <si>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</si>
  <si>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</si>
  <si>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</si>
  <si>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</si>
  <si>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</si>
  <si>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</si>
  <si>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</si>
  <si>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</si>
  <si>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</si>
  <si>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</si>
  <si>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</si>
  <si>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</si>
  <si>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</si>
  <si>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</si>
  <si>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</si>
  <si>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</si>
  <si>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</si>
  <si>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</si>
  <si>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</si>
  <si>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</si>
  <si>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</si>
  <si>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</si>
  <si>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</si>
  <si>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</si>
  <si>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</si>
  <si>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</si>
  <si>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</si>
  <si>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</si>
  <si>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</si>
  <si>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</si>
  <si>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</si>
  <si>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</si>
  <si>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</si>
  <si>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</si>
  <si>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</si>
  <si>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</si>
  <si>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</si>
  <si>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</si>
  <si>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</si>
  <si>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</si>
  <si>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</si>
  <si>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</si>
  <si>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</si>
  <si>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</si>
  <si>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</si>
  <si>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</si>
  <si>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</si>
  <si>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</si>
  <si>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</si>
  <si>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</si>
  <si>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</si>
  <si>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</si>
  <si>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</si>
  <si>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</si>
  <si>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</si>
  <si>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</si>
  <si>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</si>
  <si>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</si>
  <si>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</si>
  <si>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</si>
  <si>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</si>
  <si>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</si>
  <si>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</si>
  <si>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</si>
  <si>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</si>
  <si>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</si>
  <si>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</si>
  <si>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</si>
  <si>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</si>
  <si>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</si>
  <si>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</si>
  <si>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</si>
  <si>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</si>
  <si>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</si>
  <si>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</si>
  <si>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</si>
  <si>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</si>
  <si>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</si>
  <si>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</si>
  <si>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</si>
  <si>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</si>
  <si>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</si>
  <si>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</si>
  <si>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</si>
  <si>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</si>
  <si>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</si>
  <si>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</si>
  <si>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</si>
  <si>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</si>
  <si>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</si>
  <si>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</si>
  <si>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</si>
  <si>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</si>
  <si>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</si>
  <si>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</si>
  <si>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</si>
  <si>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</si>
  <si>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</si>
  <si>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</si>
  <si>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</si>
  <si>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</si>
  <si>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</si>
  <si>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</si>
  <si>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</si>
  <si>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</si>
  <si>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</si>
  <si>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</si>
  <si>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</si>
  <si>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</si>
  <si>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</si>
  <si>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</si>
  <si>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</si>
  <si>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</si>
  <si>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</si>
  <si>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</si>
  <si>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</si>
  <si>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</si>
  <si>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</si>
  <si>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</si>
  <si>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</si>
  <si>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</si>
  <si>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</si>
  <si>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</si>
  <si>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</si>
  <si>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</si>
  <si>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</si>
  <si>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</si>
  <si>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</si>
  <si>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</si>
  <si>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</si>
  <si>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</si>
  <si>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</si>
  <si>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</si>
  <si>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</si>
  <si>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</si>
  <si>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</si>
  <si>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</si>
  <si>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</si>
  <si>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</si>
  <si>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</si>
  <si>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</si>
  <si>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</si>
  <si>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</si>
  <si>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</si>
  <si>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</si>
  <si>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</si>
  <si>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</si>
  <si>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</si>
  <si>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</si>
  <si>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</si>
  <si>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</si>
  <si>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</si>
  <si>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</si>
  <si>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</si>
  <si>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</si>
  <si>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</si>
  <si>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</si>
  <si>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</si>
  <si>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</si>
  <si>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</si>
  <si>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</si>
  <si>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</si>
  <si>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</si>
  <si>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</si>
  <si>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</si>
  <si>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</si>
  <si>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</si>
  <si>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</si>
  <si>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</si>
  <si>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</si>
  <si>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</si>
  <si>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</si>
  <si>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</si>
  <si>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</si>
  <si>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</si>
  <si>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</si>
  <si>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</si>
  <si>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</si>
  <si>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</si>
  <si>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</si>
  <si>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</si>
  <si>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</si>
  <si>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</si>
  <si>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</si>
  <si>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</si>
  <si>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</si>
  <si>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</si>
  <si>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</si>
  <si>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</si>
  <si>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</si>
  <si>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</si>
  <si>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</si>
  <si>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</si>
  <si>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</si>
  <si>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</si>
  <si>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</si>
  <si>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</si>
  <si>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</si>
  <si>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</si>
  <si>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</si>
  <si>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</si>
  <si>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</si>
  <si>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</si>
  <si>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</si>
  <si>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</si>
  <si>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</si>
  <si>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</si>
  <si>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</si>
  <si>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</si>
  <si>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</si>
  <si>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</si>
  <si>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</si>
  <si>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</si>
  <si>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</si>
  <si>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</si>
  <si>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</si>
  <si>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</si>
  <si>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</si>
  <si>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</si>
  <si>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</si>
  <si>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</si>
  <si>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</si>
  <si>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</si>
  <si>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</si>
  <si>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</si>
  <si>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</si>
  <si>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</si>
  <si>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</si>
  <si>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</si>
  <si>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</si>
  <si>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</si>
  <si>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</si>
  <si>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</si>
  <si>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</si>
  <si>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</si>
  <si>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</si>
  <si>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</si>
  <si>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</si>
  <si>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</si>
  <si>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</si>
  <si>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</si>
  <si>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</si>
  <si>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</si>
  <si>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</si>
  <si>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</si>
  <si>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</si>
  <si>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</si>
  <si>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</si>
  <si>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</si>
  <si>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</si>
  <si>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</si>
  <si>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</si>
  <si>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</si>
  <si>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</si>
  <si>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</si>
  <si>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</si>
  <si>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</si>
  <si>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</si>
  <si>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</si>
  <si>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</si>
  <si>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</si>
  <si>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</si>
  <si>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</si>
  <si>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</si>
  <si>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</si>
  <si>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</si>
  <si>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</si>
  <si>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</si>
  <si>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</si>
  <si>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</si>
  <si>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</si>
  <si>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</si>
  <si>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</si>
  <si>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</si>
  <si>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</si>
  <si>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</si>
  <si>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</si>
  <si>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</si>
  <si>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</si>
  <si>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</si>
  <si>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</si>
  <si>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</si>
  <si>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</si>
  <si>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</si>
  <si>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</si>
  <si>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</si>
  <si>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</si>
  <si>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</si>
  <si>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</si>
  <si>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</si>
  <si>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</si>
  <si>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</si>
  <si>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</si>
  <si>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</si>
  <si>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</si>
  <si>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</si>
  <si>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</si>
  <si>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</si>
  <si>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</si>
  <si>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</si>
  <si>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</si>
  <si>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</si>
  <si>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</si>
  <si>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</si>
  <si>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</si>
  <si>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</si>
  <si>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</si>
  <si>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</si>
  <si>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</si>
  <si>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</si>
  <si>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</si>
  <si>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</si>
  <si>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</si>
  <si>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</si>
  <si>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</si>
  <si>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</si>
  <si>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</si>
  <si>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</si>
  <si>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</si>
  <si>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</si>
  <si>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</si>
  <si>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</si>
  <si>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</si>
  <si>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</si>
  <si>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</si>
  <si>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</si>
  <si>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</si>
  <si>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</si>
  <si>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</si>
  <si>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</si>
  <si>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</si>
  <si>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</si>
  <si>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</si>
  <si>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</si>
  <si>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</si>
  <si>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</si>
  <si>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</si>
  <si>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</si>
  <si>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</si>
  <si>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</si>
  <si>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</si>
  <si>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</si>
  <si>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</si>
  <si>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</si>
  <si>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</si>
  <si>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</si>
  <si>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</si>
  <si>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</si>
  <si>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</si>
  <si>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</si>
  <si>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</si>
  <si>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</si>
  <si>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</si>
  <si>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</si>
  <si>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</si>
  <si>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</si>
  <si>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</si>
  <si>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</si>
  <si>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</si>
  <si>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</si>
  <si>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</si>
  <si>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</si>
  <si>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</si>
  <si>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</si>
  <si>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</si>
  <si>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</si>
  <si>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</si>
  <si>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</si>
  <si>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</si>
  <si>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</si>
  <si>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</si>
  <si>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</si>
  <si>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</si>
  <si>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</si>
  <si>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</si>
  <si>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</si>
  <si>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</si>
  <si>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</si>
  <si>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</si>
  <si>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</si>
  <si>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</si>
  <si>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</si>
  <si>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</si>
  <si>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</si>
  <si>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</si>
  <si>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</si>
  <si>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</si>
  <si>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</si>
  <si>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</si>
  <si>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</si>
  <si>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</si>
  <si>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</si>
  <si>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</si>
  <si>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</si>
  <si>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</si>
  <si>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</si>
  <si>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</si>
  <si>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</si>
  <si>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</si>
  <si>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</si>
  <si>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</si>
  <si>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</si>
  <si>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</si>
  <si>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</si>
  <si>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</si>
  <si>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</si>
  <si>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</si>
  <si>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</si>
  <si>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</si>
  <si>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</si>
  <si>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</si>
  <si>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</si>
  <si>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</si>
  <si>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</si>
  <si>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</si>
  <si>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</si>
  <si>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</si>
  <si>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</si>
  <si>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</si>
  <si>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</si>
  <si>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</si>
  <si>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</si>
  <si>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</si>
  <si>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</si>
  <si>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</si>
  <si>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</si>
  <si>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</si>
  <si>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</si>
  <si>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</si>
  <si>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</si>
  <si>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</si>
  <si>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</si>
  <si>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</si>
  <si>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</si>
  <si>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</si>
  <si>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</si>
  <si>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</si>
  <si>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</si>
  <si>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</si>
  <si>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</si>
  <si>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</si>
  <si>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</si>
  <si>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</si>
  <si>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</si>
  <si>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</si>
  <si>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</si>
  <si>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</si>
  <si>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</si>
  <si>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</si>
  <si>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</si>
  <si>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</si>
  <si>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</si>
  <si>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</si>
  <si>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</si>
  <si>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</si>
  <si>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</si>
  <si>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</si>
  <si>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</si>
  <si>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</si>
  <si>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</si>
  <si>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</si>
  <si>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</si>
  <si>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</si>
  <si>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</si>
  <si>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</si>
  <si>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</si>
  <si>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</si>
  <si>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</si>
  <si>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</si>
  <si>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</si>
  <si>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</si>
  <si>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</si>
  <si>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</si>
  <si>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</si>
  <si>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</si>
  <si>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</si>
  <si>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</si>
  <si>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</si>
  <si>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</si>
  <si>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</si>
  <si>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</si>
  <si>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</si>
  <si>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</si>
  <si>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</si>
  <si>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</si>
  <si>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</si>
  <si>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</si>
  <si>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</si>
  <si>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</si>
  <si>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</si>
  <si>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</si>
  <si>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</si>
  <si>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</si>
  <si>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</si>
  <si>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</si>
  <si>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</si>
  <si>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</si>
  <si>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</si>
  <si>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</si>
  <si>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</si>
  <si>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</si>
  <si>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</si>
  <si>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</si>
  <si>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</si>
  <si>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</si>
  <si>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</si>
  <si>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</si>
  <si>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</si>
  <si>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</si>
  <si>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</si>
  <si>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</si>
  <si>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</si>
  <si>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</si>
  <si>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</si>
  <si>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</si>
  <si>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</si>
  <si>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</si>
  <si>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</si>
  <si>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</si>
  <si>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</si>
  <si>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</si>
  <si>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</si>
  <si>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</si>
  <si>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</si>
  <si>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</si>
  <si>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</si>
  <si>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</si>
  <si>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</si>
  <si>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</si>
  <si>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</si>
  <si>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</si>
  <si>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</si>
  <si>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</si>
  <si>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</si>
  <si>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</si>
  <si>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</si>
  <si>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</si>
  <si>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</si>
  <si>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</si>
  <si>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</si>
  <si>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</si>
  <si>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</si>
  <si>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</si>
  <si>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</si>
  <si>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</si>
  <si>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</si>
  <si>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</si>
  <si>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</si>
  <si>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</si>
  <si>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</si>
  <si>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</si>
  <si>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</si>
  <si>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</si>
  <si>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</si>
  <si>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</si>
  <si>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</si>
  <si>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</si>
  <si>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</si>
  <si>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</si>
  <si>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</si>
  <si>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</si>
  <si>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</si>
  <si>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</si>
  <si>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</si>
  <si>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</si>
  <si>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</si>
  <si>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</si>
  <si>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</si>
  <si>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</si>
  <si>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</si>
  <si>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</si>
  <si>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</si>
  <si>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</si>
  <si>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</si>
  <si>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</si>
  <si>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</si>
  <si>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</si>
  <si>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</si>
  <si>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</si>
  <si>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</si>
  <si>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</si>
  <si>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</si>
  <si>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</si>
  <si>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</si>
  <si>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</si>
  <si>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</si>
  <si>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</si>
  <si>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</si>
  <si>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</si>
  <si>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</si>
  <si>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</si>
  <si>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</si>
  <si>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</si>
  <si>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</si>
  <si>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</si>
  <si>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</si>
  <si>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</si>
  <si>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</si>
  <si>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</si>
  <si>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</si>
  <si>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</si>
  <si>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</si>
  <si>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</si>
  <si>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</si>
  <si>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</si>
  <si>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</si>
  <si>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</si>
  <si>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</si>
  <si>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</si>
  <si>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</si>
  <si>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</si>
  <si>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</si>
  <si>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</si>
  <si>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</si>
  <si>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</si>
  <si>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</si>
  <si>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</si>
  <si>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</si>
  <si>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</si>
  <si>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</si>
  <si>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</si>
  <si>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</si>
  <si>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</si>
  <si>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</si>
  <si>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</si>
  <si>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</si>
  <si>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</si>
  <si>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</si>
  <si>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</si>
  <si>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</si>
  <si>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</si>
  <si>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</si>
  <si>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</si>
  <si>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</si>
  <si>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</si>
  <si>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</si>
  <si>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</si>
  <si>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</si>
  <si>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</si>
  <si>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</si>
  <si>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</si>
  <si>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</si>
  <si>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</si>
  <si>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</si>
  <si>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</si>
  <si>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</si>
  <si>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</si>
  <si>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</si>
  <si>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</si>
  <si>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</si>
  <si>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</si>
  <si>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</si>
  <si>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</si>
  <si>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</si>
  <si>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</si>
  <si>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</si>
  <si>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</si>
  <si>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</si>
  <si>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</si>
  <si>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</si>
  <si>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</si>
  <si>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</si>
  <si>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</si>
  <si>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</si>
  <si>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</si>
  <si>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</si>
  <si>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</si>
  <si>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</si>
  <si>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</si>
  <si>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</si>
  <si>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</si>
  <si>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</si>
  <si>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</si>
  <si>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</si>
  <si>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</si>
  <si>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</si>
  <si>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</si>
  <si>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</si>
  <si>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</si>
  <si>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</si>
  <si>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</si>
  <si>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</si>
  <si>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</si>
  <si>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</si>
  <si>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</si>
  <si>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</si>
  <si>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</si>
  <si>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</si>
  <si>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</si>
  <si>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</si>
  <si>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</si>
  <si>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</si>
  <si>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</si>
  <si>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</si>
  <si>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</si>
  <si>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</si>
  <si>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</si>
  <si>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</si>
  <si>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</si>
  <si>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</si>
  <si>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</si>
  <si>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</si>
  <si>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</si>
  <si>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</si>
  <si>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</si>
  <si>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</si>
  <si>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</si>
  <si>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</si>
  <si>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</si>
  <si>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</si>
  <si>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</si>
  <si>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</si>
  <si>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</si>
  <si>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</si>
  <si>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</si>
  <si>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</si>
  <si>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</si>
  <si>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</si>
  <si>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</si>
  <si>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</si>
  <si>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</si>
  <si>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</si>
  <si>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</si>
  <si>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</si>
  <si>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</si>
  <si>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</si>
  <si>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</si>
  <si>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</si>
  <si>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</si>
  <si>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</si>
  <si>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</si>
  <si>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</si>
  <si>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</si>
  <si>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</si>
  <si>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</si>
  <si>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</si>
  <si>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</si>
  <si>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</si>
  <si>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</si>
  <si>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</si>
  <si>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</si>
  <si>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</si>
  <si>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</si>
  <si>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</si>
  <si>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</si>
  <si>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</si>
  <si>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</si>
  <si>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</si>
  <si>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</si>
  <si>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</si>
  <si>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</si>
  <si>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</si>
  <si>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</si>
  <si>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</si>
  <si>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</si>
  <si>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</si>
  <si>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</si>
  <si>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</si>
  <si>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</si>
  <si>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</si>
  <si>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</si>
  <si>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</si>
  <si>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</si>
  <si>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</si>
  <si>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</si>
  <si>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</si>
  <si>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</si>
  <si>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</si>
  <si>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</si>
  <si>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</si>
  <si>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</si>
  <si>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</si>
  <si>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</si>
  <si>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</si>
  <si>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</si>
  <si>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</si>
  <si>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</si>
  <si>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</si>
  <si>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</si>
  <si>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</si>
  <si>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</si>
  <si>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</si>
  <si>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</si>
  <si>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</si>
  <si>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</si>
  <si>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</si>
  <si>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</si>
  <si>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</si>
  <si>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</si>
  <si>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</si>
  <si>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</si>
  <si>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</si>
  <si>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</si>
  <si>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</si>
  <si>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</si>
  <si>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</si>
  <si>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</si>
  <si>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</si>
  <si>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</si>
  <si>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</si>
  <si>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</si>
  <si>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</si>
  <si>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</si>
  <si>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</si>
  <si>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</si>
  <si>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</si>
  <si>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</si>
  <si>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</si>
  <si>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</si>
  <si>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</si>
  <si>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</si>
  <si>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</si>
  <si>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</si>
  <si>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</si>
  <si>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</si>
  <si>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</si>
  <si>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</si>
  <si>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</si>
  <si>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</si>
  <si>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</si>
  <si>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</si>
  <si>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</si>
  <si>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</si>
  <si>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</si>
  <si>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</si>
  <si>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</si>
  <si>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</si>
  <si>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</si>
  <si>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</si>
  <si>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</si>
  <si>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</si>
  <si>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</si>
  <si>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</si>
  <si>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</si>
  <si>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</si>
  <si>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</si>
  <si>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</si>
  <si>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</si>
  <si>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</si>
  <si>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</si>
  <si>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</si>
  <si>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</si>
  <si>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</si>
  <si>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</si>
  <si>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</si>
  <si>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</si>
  <si>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</si>
  <si>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</si>
  <si>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</si>
  <si>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</si>
  <si>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</si>
  <si>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</si>
  <si>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</si>
  <si>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</si>
  <si>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</si>
  <si>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</si>
  <si>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</si>
  <si>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</si>
  <si>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</si>
  <si>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</si>
  <si>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</si>
  <si>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</si>
  <si>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</si>
  <si>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</si>
  <si>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</si>
  <si>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</si>
  <si>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</si>
  <si>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</si>
  <si>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</si>
  <si>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</si>
  <si>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</si>
  <si>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</si>
  <si>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</si>
  <si>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</si>
  <si>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</si>
  <si>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</si>
  <si>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</si>
  <si>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</si>
  <si>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</si>
  <si>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</si>
  <si>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</si>
  <si>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</si>
  <si>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</si>
  <si>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</si>
  <si>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</si>
  <si>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</si>
  <si>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</si>
  <si>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</si>
  <si>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</si>
  <si>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</si>
  <si>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</si>
  <si>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</si>
  <si>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</si>
  <si>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</si>
  <si>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</si>
  <si>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</si>
  <si>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</si>
  <si>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</si>
  <si>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</si>
  <si>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</si>
  <si>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</si>
  <si>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</si>
  <si>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</si>
  <si>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</si>
  <si>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</si>
  <si>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</si>
  <si>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</si>
  <si>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</si>
  <si>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</si>
  <si>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</si>
  <si>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</si>
  <si>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</si>
  <si>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</si>
  <si>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</si>
  <si>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</si>
  <si>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</si>
  <si>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</si>
  <si>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</si>
  <si>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</si>
  <si>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</si>
  <si>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</si>
  <si>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</si>
  <si>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</si>
  <si>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</si>
  <si>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</si>
  <si>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</si>
  <si>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</si>
  <si>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</si>
  <si>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</si>
  <si>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</si>
  <si>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</si>
  <si>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</si>
  <si>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</si>
  <si>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</si>
  <si>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</si>
  <si>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</si>
  <si>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</si>
  <si>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</si>
  <si>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</si>
  <si>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</si>
  <si>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</si>
  <si>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</si>
  <si>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</si>
  <si>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</si>
  <si>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</si>
  <si>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</si>
  <si>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</si>
  <si>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</si>
  <si>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</si>
  <si>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</si>
  <si>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</si>
  <si>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</si>
  <si>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</si>
  <si>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</si>
  <si>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</si>
  <si>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</si>
  <si>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</si>
  <si>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</si>
  <si>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</si>
  <si>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</si>
  <si>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</si>
  <si>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</si>
  <si>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</si>
  <si>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</si>
  <si>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</si>
  <si>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</si>
  <si>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</si>
  <si>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</si>
  <si>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</si>
  <si>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</si>
  <si>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</si>
  <si>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</si>
  <si>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</si>
  <si>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</si>
  <si>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</si>
  <si>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</si>
  <si>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</si>
  <si>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</si>
  <si>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</si>
  <si>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</si>
  <si>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</si>
  <si>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</si>
  <si>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</si>
  <si>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</si>
  <si>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</si>
  <si>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</si>
  <si>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</si>
  <si>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</si>
  <si>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</si>
  <si>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</si>
  <si>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</si>
  <si>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</si>
  <si>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</si>
  <si>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</si>
  <si>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</si>
  <si>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</si>
  <si>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</si>
  <si>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</si>
  <si>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</si>
  <si>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</si>
  <si>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</si>
  <si>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</si>
  <si>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</si>
  <si>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</si>
  <si>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</si>
  <si>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</si>
  <si>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</si>
  <si>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</si>
  <si>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</si>
  <si>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</si>
  <si>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</si>
  <si>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</si>
  <si>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</si>
  <si>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</si>
  <si>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</si>
  <si>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</si>
  <si>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</si>
  <si>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</si>
  <si>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</si>
  <si>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</si>
  <si>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</si>
  <si>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</si>
  <si>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</si>
  <si>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</si>
  <si>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</si>
  <si>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</si>
  <si>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</si>
  <si>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</si>
  <si>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</si>
  <si>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</si>
  <si>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</si>
  <si>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</si>
  <si>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</si>
  <si>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</si>
  <si>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</si>
  <si>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</si>
  <si>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</si>
  <si>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</si>
  <si>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</si>
  <si>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</si>
  <si>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</si>
  <si>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</si>
  <si>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</si>
  <si>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</si>
  <si>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</si>
  <si>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</si>
  <si>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</si>
  <si>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</si>
  <si>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</si>
  <si>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</si>
  <si>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</si>
  <si>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</si>
  <si>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</si>
  <si>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</si>
  <si>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</si>
  <si>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</si>
  <si>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</si>
  <si>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</si>
  <si>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</si>
  <si>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</si>
  <si>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</si>
  <si>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</si>
  <si>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</si>
  <si>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</si>
  <si>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</si>
  <si>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</si>
  <si>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</si>
  <si>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</si>
  <si>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</si>
  <si>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</si>
  <si>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</si>
  <si>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</si>
  <si>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</si>
  <si>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</si>
  <si>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</si>
  <si>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</si>
  <si>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</si>
  <si>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</si>
  <si>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</si>
  <si>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</si>
  <si>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</si>
  <si>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</si>
  <si>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</si>
  <si>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</si>
  <si>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</si>
  <si>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</si>
  <si>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</si>
  <si>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</si>
  <si>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</si>
  <si>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</si>
  <si>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</si>
  <si>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</si>
  <si>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</si>
  <si>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</si>
  <si>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</si>
  <si>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</si>
  <si>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</si>
  <si>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</si>
  <si>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</si>
  <si>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</si>
  <si>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</si>
  <si>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</si>
  <si>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</si>
  <si>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</si>
  <si>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</si>
  <si>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</si>
  <si>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</si>
  <si>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</si>
  <si>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</si>
  <si>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</si>
  <si>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</si>
  <si>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</si>
  <si>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</si>
  <si>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</si>
  <si>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</si>
  <si>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</si>
  <si>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</si>
  <si>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</si>
  <si>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</si>
  <si>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</si>
  <si>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</si>
  <si>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</si>
  <si>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</si>
  <si>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</si>
  <si>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</si>
  <si>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</si>
  <si>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</si>
  <si>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</si>
  <si>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</si>
  <si>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</si>
  <si>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</si>
  <si>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</si>
  <si>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</si>
  <si>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</si>
  <si>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</si>
  <si>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</si>
  <si>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</si>
  <si>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</si>
  <si>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</si>
  <si>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</si>
  <si>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</si>
  <si>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</si>
  <si>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</si>
  <si>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</si>
  <si>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</si>
  <si>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</si>
  <si>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</si>
  <si>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</si>
  <si>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</si>
  <si>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</si>
  <si>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</si>
  <si>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</si>
  <si>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</si>
  <si>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</si>
  <si>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</si>
  <si>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</si>
  <si>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</si>
  <si>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</si>
  <si>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</si>
  <si>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</si>
  <si>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</si>
  <si>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</si>
  <si>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</si>
  <si>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</si>
  <si>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</si>
  <si>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</si>
  <si>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</si>
  <si>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</si>
  <si>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</si>
  <si>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</si>
  <si>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</si>
  <si>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</si>
  <si>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</si>
  <si>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</si>
  <si>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</si>
  <si>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</si>
  <si>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</si>
  <si>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</si>
  <si>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</si>
  <si>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</si>
  <si>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</si>
  <si>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</si>
  <si>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</si>
  <si>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</si>
  <si>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</si>
  <si>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</si>
  <si>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</si>
  <si>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</si>
  <si>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</si>
  <si>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</si>
  <si>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</si>
  <si>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</si>
  <si>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</si>
  <si>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</si>
  <si>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</si>
  <si>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</si>
  <si>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</si>
  <si>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</si>
  <si>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</si>
  <si>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</si>
  <si>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</si>
  <si>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</si>
  <si>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</si>
  <si>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</si>
  <si>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</si>
  <si>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</si>
  <si>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</si>
  <si>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</si>
  <si>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</si>
  <si>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</si>
  <si>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</si>
  <si>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</si>
  <si>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</si>
  <si>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</si>
  <si>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</si>
  <si>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</si>
  <si>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</si>
  <si>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</si>
  <si>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</si>
  <si>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</si>
  <si>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</si>
  <si>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</si>
  <si>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</si>
  <si>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</si>
  <si>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</si>
  <si>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</si>
  <si>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</si>
  <si>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</si>
  <si>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</si>
  <si>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</si>
  <si>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</si>
  <si>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</si>
  <si>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</si>
  <si>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</si>
  <si>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</si>
  <si>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</si>
  <si>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</si>
  <si>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</si>
  <si>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</si>
  <si>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</si>
  <si>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</si>
  <si>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</si>
  <si>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</si>
  <si>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</si>
  <si>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</si>
  <si>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</si>
  <si>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</si>
  <si>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</si>
  <si>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</si>
  <si>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</si>
  <si>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</si>
  <si>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</si>
  <si>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</si>
  <si>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</si>
  <si>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</si>
  <si>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</si>
  <si>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</si>
  <si>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</si>
  <si>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</si>
  <si>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</si>
  <si>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</si>
  <si>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</si>
  <si>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</si>
  <si>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</si>
  <si>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</si>
  <si>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</si>
  <si>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</si>
  <si>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</si>
  <si>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</si>
  <si>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</si>
  <si>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</si>
  <si>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</si>
  <si>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</si>
  <si>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</si>
  <si>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</si>
  <si>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</si>
  <si>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</si>
  <si>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</si>
  <si>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</si>
  <si>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</si>
  <si>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</si>
  <si>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</si>
  <si>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</si>
  <si>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</si>
  <si>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</si>
  <si>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</si>
  <si>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</si>
  <si>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</si>
  <si>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</si>
  <si>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</si>
  <si>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</si>
  <si>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</si>
  <si>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</si>
  <si>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</si>
  <si>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</si>
  <si>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</si>
  <si>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</si>
  <si>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</si>
  <si>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</si>
  <si>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</si>
  <si>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</si>
  <si>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</si>
  <si>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</si>
  <si>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</si>
  <si>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</si>
  <si>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</si>
  <si>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</si>
  <si>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</si>
  <si>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</si>
  <si>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</si>
  <si>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</si>
  <si>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</si>
  <si>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</si>
  <si>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</si>
  <si>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</si>
  <si>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</si>
  <si>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</si>
  <si>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</si>
  <si>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</si>
  <si>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</si>
  <si>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</si>
  <si>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</si>
  <si>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</si>
  <si>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</si>
  <si>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</si>
  <si>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</si>
  <si>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</si>
  <si>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</si>
  <si>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</si>
  <si>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</si>
  <si>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</si>
  <si>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</si>
  <si>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</si>
  <si>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</si>
  <si>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</si>
  <si>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</si>
  <si>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</si>
  <si>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</si>
  <si>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</si>
  <si>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</si>
  <si>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</si>
  <si>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</si>
  <si>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</si>
  <si>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</si>
  <si>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</si>
  <si>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</si>
  <si>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</si>
  <si>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</si>
  <si>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</si>
  <si>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</si>
  <si>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</si>
  <si>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</si>
  <si>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</si>
  <si>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</si>
  <si>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</si>
  <si>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</si>
  <si>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</si>
  <si>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</si>
  <si>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</si>
  <si>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</si>
  <si>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</si>
  <si>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</si>
  <si>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</si>
  <si>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</si>
  <si>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</si>
  <si>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</si>
  <si>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</si>
  <si>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</si>
  <si>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</si>
  <si>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</si>
  <si>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</si>
  <si>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</si>
  <si>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</si>
  <si>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</si>
  <si>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</si>
  <si>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</si>
  <si>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</si>
  <si>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</si>
  <si>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</si>
  <si>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</si>
  <si>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</si>
  <si>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</si>
  <si>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</si>
  <si>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</si>
  <si>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</si>
  <si>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</si>
  <si>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</si>
  <si>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</si>
  <si>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</si>
  <si>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</si>
  <si>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</si>
  <si>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</si>
  <si>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</si>
  <si>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</si>
  <si>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</si>
  <si>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</si>
  <si>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</si>
  <si>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</si>
  <si>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</si>
  <si>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</si>
  <si>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</si>
  <si>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</si>
  <si>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</si>
  <si>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</si>
  <si>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</si>
  <si>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</si>
  <si>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</si>
  <si>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</si>
  <si>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</si>
  <si>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</si>
  <si>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</si>
  <si>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</si>
  <si>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</si>
  <si>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</si>
  <si>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</si>
  <si>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</si>
  <si>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</si>
  <si>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</si>
  <si>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</si>
  <si>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</si>
  <si>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</si>
  <si>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</si>
  <si>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</si>
  <si>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</si>
  <si>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</si>
  <si>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</si>
  <si>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</si>
  <si>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</si>
  <si>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</si>
  <si>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</si>
  <si>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</si>
  <si>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</si>
  <si>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</si>
  <si>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</si>
  <si>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</si>
  <si>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</si>
  <si>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</si>
  <si>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</si>
  <si>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</si>
  <si>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</si>
  <si>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</si>
  <si>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</si>
  <si>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</si>
  <si>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</si>
  <si>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</si>
  <si>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</si>
  <si>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</si>
  <si>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</si>
  <si>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</si>
  <si>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</si>
  <si>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</si>
  <si>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</si>
  <si>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</si>
  <si>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</si>
  <si>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</si>
  <si>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</si>
  <si>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</si>
  <si>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</si>
  <si>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</si>
  <si>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</si>
  <si>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</si>
  <si>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</si>
  <si>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</si>
  <si>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</si>
  <si>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</si>
  <si>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</si>
  <si>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</si>
  <si>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</si>
  <si>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</si>
  <si>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</si>
  <si>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</si>
  <si>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</si>
  <si>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</si>
  <si>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</si>
  <si>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</si>
  <si>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</si>
  <si>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</si>
  <si>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</si>
  <si>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</si>
  <si>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</si>
  <si>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</si>
  <si>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</si>
  <si>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</si>
  <si>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</si>
  <si>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</si>
  <si>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</si>
  <si>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</si>
  <si>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</si>
  <si>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</si>
  <si>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</si>
  <si>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</si>
  <si>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</si>
  <si>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</si>
  <si>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</si>
  <si>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</si>
  <si>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</si>
  <si>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</si>
  <si>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</si>
  <si>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</si>
  <si>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</si>
  <si>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</si>
  <si>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</si>
  <si>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</si>
  <si>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</si>
  <si>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</si>
  <si>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</si>
  <si>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</si>
  <si>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</si>
  <si>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</si>
  <si>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</si>
  <si>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</si>
  <si>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</si>
  <si>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</si>
  <si>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</si>
  <si>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</si>
  <si>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</si>
  <si>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</si>
  <si>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</si>
  <si>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</si>
  <si>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</si>
  <si>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</si>
  <si>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</si>
  <si>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</si>
  <si>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</si>
  <si>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</si>
  <si>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</si>
  <si>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</si>
  <si>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</si>
  <si>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</si>
  <si>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</si>
  <si>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</si>
  <si>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</si>
  <si>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</si>
  <si>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</si>
  <si>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</si>
  <si>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</si>
  <si>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</si>
  <si>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</si>
  <si>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</si>
  <si>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</si>
  <si>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</si>
  <si>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</si>
  <si>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</si>
  <si>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</si>
  <si>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</si>
  <si>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</si>
  <si>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</si>
  <si>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</si>
  <si>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</si>
  <si>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</si>
  <si>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</si>
  <si>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</si>
  <si>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</si>
  <si>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</si>
  <si>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</si>
  <si>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</si>
  <si>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</si>
  <si>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</si>
  <si>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</si>
  <si>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</si>
  <si>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</si>
  <si>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</si>
  <si>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</si>
  <si>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</si>
  <si>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</si>
  <si>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</si>
  <si>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</si>
  <si>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</si>
  <si>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</si>
  <si>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</si>
  <si>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</si>
  <si>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</si>
  <si>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</si>
  <si>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</si>
  <si>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</si>
  <si>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</si>
  <si>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</si>
  <si>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</si>
  <si>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</si>
  <si>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</si>
  <si>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</si>
  <si>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</si>
  <si>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</si>
  <si>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</si>
  <si>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</si>
  <si>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</si>
  <si>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</si>
  <si>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</si>
  <si>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</si>
  <si>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</si>
  <si>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</si>
  <si>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</si>
  <si>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</si>
  <si>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</si>
  <si>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</si>
  <si>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</si>
  <si>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</si>
  <si>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</si>
  <si>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</si>
  <si>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</si>
  <si>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</si>
  <si>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</si>
  <si>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</si>
  <si>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</si>
  <si>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</si>
  <si>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</si>
  <si>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</si>
  <si>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</si>
  <si>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</si>
  <si>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</si>
  <si>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</si>
  <si>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</si>
  <si>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</si>
  <si>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</si>
  <si>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</si>
  <si>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</si>
  <si>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</si>
  <si>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</si>
  <si>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</si>
  <si>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</si>
  <si>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</si>
  <si>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</si>
  <si>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</si>
  <si>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</si>
  <si>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</si>
  <si>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</si>
  <si>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</si>
  <si>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</si>
  <si>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</si>
  <si>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</si>
  <si>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</si>
  <si>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</si>
  <si>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</si>
  <si>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</si>
  <si>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</si>
  <si>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</si>
  <si>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</si>
  <si>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</si>
  <si>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</si>
  <si>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</si>
  <si>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</si>
  <si>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</si>
  <si>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</si>
  <si>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</si>
  <si>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</si>
  <si>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</si>
  <si>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</si>
  <si>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</si>
  <si>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</si>
  <si>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</si>
  <si>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</si>
  <si>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</si>
  <si>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</si>
  <si>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</si>
  <si>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</si>
  <si>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</si>
  <si>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</si>
  <si>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</si>
  <si>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</si>
  <si>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</si>
  <si>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</si>
  <si>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</si>
  <si>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</si>
  <si>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</si>
  <si>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</si>
  <si>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</si>
  <si>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</si>
  <si>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</si>
  <si>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</si>
  <si>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</si>
  <si>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</si>
  <si>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</si>
  <si>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</si>
  <si>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</si>
  <si>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</si>
  <si>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</si>
  <si>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</si>
  <si>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</si>
  <si>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</si>
  <si>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</si>
  <si>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</si>
  <si>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</si>
  <si>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</si>
  <si>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</si>
  <si>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</si>
  <si>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</si>
  <si>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</si>
  <si>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</si>
  <si>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</si>
  <si>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</si>
  <si>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</si>
  <si>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</si>
  <si>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</si>
  <si>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</si>
  <si>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</si>
  <si>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</si>
  <si>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</si>
  <si>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</si>
  <si>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</si>
  <si>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</si>
  <si>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</si>
  <si>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</si>
  <si>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</si>
  <si>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</si>
  <si>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</si>
  <si>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</si>
  <si>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</si>
  <si>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</si>
  <si>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</si>
  <si>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</si>
  <si>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</si>
  <si>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</si>
  <si>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</si>
  <si>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</si>
  <si>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</si>
  <si>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</si>
  <si>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</si>
  <si>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</si>
  <si>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</si>
  <si>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</si>
  <si>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</si>
  <si>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</si>
  <si>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</si>
  <si>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</si>
  <si>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</si>
  <si>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</si>
  <si>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</si>
  <si>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</si>
  <si>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</si>
  <si>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</si>
  <si>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</si>
  <si>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</si>
  <si>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</si>
  <si>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</si>
  <si>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</si>
  <si>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</si>
  <si>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</si>
  <si>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</si>
  <si>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</si>
  <si>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</si>
  <si>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</si>
  <si>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</si>
  <si>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</si>
  <si>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</si>
  <si>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</si>
  <si>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</si>
  <si>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</si>
  <si>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</si>
  <si>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</si>
  <si>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</si>
  <si>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</si>
  <si>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</si>
  <si>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</si>
  <si>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</si>
  <si>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</si>
  <si>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</si>
  <si>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</si>
  <si>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</si>
  <si>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</si>
  <si>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</si>
  <si>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</si>
  <si>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</si>
  <si>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</si>
  <si>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</si>
  <si>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</si>
  <si>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</si>
  <si>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</si>
  <si>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</si>
  <si>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</si>
  <si>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</si>
  <si>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</si>
  <si>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</si>
  <si>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</si>
  <si>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</si>
  <si>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</si>
  <si>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</si>
  <si>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</si>
  <si>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</si>
  <si>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</si>
  <si>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</si>
  <si>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</si>
  <si>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</si>
  <si>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</si>
  <si>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</si>
  <si>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</si>
  <si>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</si>
  <si>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</si>
  <si>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</si>
  <si>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</si>
  <si>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</si>
  <si>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</si>
  <si>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</si>
  <si>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</si>
  <si>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</si>
  <si>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</si>
  <si>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</si>
  <si>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</si>
  <si>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</si>
  <si>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</si>
  <si>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</si>
  <si>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</si>
  <si>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</si>
  <si>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</si>
  <si>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</si>
  <si>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</si>
  <si>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</si>
  <si>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</si>
  <si>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</si>
  <si>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</si>
  <si>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</si>
  <si>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</si>
  <si>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</si>
  <si>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</si>
  <si>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</si>
  <si>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</si>
  <si>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</si>
  <si>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</si>
  <si>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</si>
  <si>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</si>
  <si>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</si>
  <si>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</si>
  <si>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</si>
  <si>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</si>
  <si>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</si>
  <si>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</si>
  <si>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</si>
  <si>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</si>
  <si>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</si>
  <si>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</si>
  <si>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</si>
  <si>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</si>
  <si>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</si>
  <si>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</si>
  <si>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</si>
  <si>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</si>
  <si>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</si>
  <si>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</si>
  <si>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</si>
  <si>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</si>
  <si>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</si>
  <si>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</si>
  <si>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</si>
  <si>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</si>
  <si>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</si>
  <si>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</si>
  <si>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</si>
  <si>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</si>
  <si>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</si>
  <si>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</si>
  <si>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</si>
  <si>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</si>
  <si>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</si>
  <si>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</si>
  <si>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</si>
  <si>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</si>
  <si>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</si>
  <si>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</si>
  <si>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</si>
  <si>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</si>
  <si>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</si>
  <si>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</si>
  <si>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</si>
  <si>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</si>
  <si>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</si>
  <si>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</si>
  <si>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</si>
  <si>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</si>
  <si>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</si>
  <si>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</si>
  <si>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</si>
  <si>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</si>
  <si>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</si>
  <si>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</si>
  <si>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</si>
  <si>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</si>
  <si>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</si>
  <si>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</si>
  <si>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</si>
  <si>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</si>
  <si>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</si>
  <si>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</si>
  <si>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</si>
  <si>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</si>
  <si>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</si>
  <si>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</si>
  <si>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</si>
  <si>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</si>
  <si>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</si>
  <si>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</si>
  <si>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</si>
  <si>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</si>
  <si>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</si>
  <si>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</si>
  <si>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</si>
  <si>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</si>
  <si>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</si>
  <si>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</si>
  <si>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</si>
  <si>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</si>
  <si>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</si>
  <si>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</si>
  <si>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</si>
  <si>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</si>
  <si>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</si>
  <si>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</si>
  <si>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</si>
  <si>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</si>
  <si>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</si>
  <si>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</si>
  <si>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</si>
  <si>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</si>
  <si>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</si>
  <si>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</si>
  <si>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</si>
  <si>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</si>
  <si>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</si>
  <si>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</si>
  <si>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</si>
  <si>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</si>
  <si>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</si>
  <si>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</si>
  <si>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</si>
  <si>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</si>
  <si>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</si>
  <si>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</si>
  <si>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</si>
  <si>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</si>
  <si>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</si>
  <si>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</si>
  <si>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</si>
  <si>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</si>
  <si>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</si>
  <si>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</si>
  <si>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</si>
  <si>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</si>
  <si>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</si>
  <si>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</si>
  <si>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</si>
  <si>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</si>
  <si>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</si>
  <si>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</si>
  <si>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</si>
  <si>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</si>
  <si>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</si>
  <si>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</si>
  <si>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</si>
  <si>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</si>
  <si>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</si>
  <si>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</si>
  <si>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</si>
  <si>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</si>
  <si>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</si>
  <si>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</si>
  <si>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</si>
  <si>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</si>
  <si>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</si>
  <si>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</si>
  <si>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</si>
  <si>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</si>
  <si>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</si>
  <si>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</si>
  <si>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</si>
  <si>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</si>
  <si>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</si>
  <si>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</si>
  <si>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</si>
  <si>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</si>
  <si>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</si>
  <si>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</si>
  <si>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</si>
  <si>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</si>
  <si>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</si>
  <si>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</si>
  <si>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</si>
  <si>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</si>
  <si>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</si>
  <si>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</si>
  <si>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</si>
  <si>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</si>
  <si>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</si>
  <si>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</si>
  <si>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</si>
  <si>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</si>
  <si>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</si>
  <si>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</si>
  <si>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</si>
  <si>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</si>
  <si>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</si>
  <si>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</si>
  <si>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</si>
  <si>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</si>
  <si>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</si>
  <si>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</si>
  <si>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</si>
  <si>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</si>
  <si>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</si>
  <si>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</si>
  <si>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</si>
  <si>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</si>
  <si>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</si>
  <si>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</si>
  <si>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</si>
  <si>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</si>
  <si>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</si>
  <si>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</si>
  <si>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</si>
  <si>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</si>
  <si>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</si>
  <si>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</si>
  <si>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</si>
  <si>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</si>
  <si>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</si>
  <si>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</si>
  <si>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</si>
  <si>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</si>
  <si>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</si>
  <si>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</si>
  <si>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</si>
  <si>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</si>
  <si>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</si>
  <si>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</si>
  <si>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</si>
  <si>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</si>
  <si>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</si>
  <si>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</si>
  <si>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</si>
  <si>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</si>
  <si>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</si>
  <si>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</si>
  <si>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</si>
  <si>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</si>
  <si>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</si>
  <si>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</si>
  <si>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</si>
  <si>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</si>
  <si>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</si>
  <si>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</si>
  <si>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</si>
  <si>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</si>
  <si>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</si>
  <si>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</si>
  <si>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</si>
  <si>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</si>
  <si>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</si>
  <si>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</si>
  <si>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</si>
  <si>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</si>
  <si>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</si>
  <si>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</si>
  <si>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</si>
  <si>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</si>
  <si>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</si>
  <si>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</si>
  <si>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</si>
  <si>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</si>
  <si>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</si>
  <si>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</si>
  <si>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</si>
  <si>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</si>
  <si>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</si>
  <si>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</si>
  <si>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</si>
  <si>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</si>
  <si>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</si>
  <si>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</si>
  <si>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</si>
  <si>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</si>
  <si>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</si>
  <si>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</si>
  <si>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</si>
  <si>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</si>
  <si>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</si>
  <si>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</si>
  <si>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</si>
  <si>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</si>
  <si>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</si>
  <si>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</si>
  <si>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</si>
  <si>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</si>
  <si>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</si>
  <si>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</si>
  <si>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</si>
  <si>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</si>
  <si>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</si>
  <si>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</si>
  <si>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</si>
  <si>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</si>
  <si>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</si>
  <si>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</si>
  <si>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</si>
  <si>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</si>
  <si>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</si>
  <si>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</si>
  <si>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</si>
  <si>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</si>
  <si>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</si>
  <si>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</si>
  <si>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</si>
  <si>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</si>
  <si>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</si>
  <si>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</si>
  <si>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</si>
  <si>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</si>
  <si>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</si>
  <si>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</si>
  <si>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</si>
  <si>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</si>
  <si>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</si>
  <si>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</si>
  <si>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</si>
  <si>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</si>
  <si>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</si>
  <si>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</si>
  <si>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</si>
  <si>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</si>
  <si>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</si>
  <si>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</si>
  <si>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</si>
  <si>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</si>
  <si>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</si>
  <si>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</si>
  <si>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</si>
  <si>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</si>
  <si>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</si>
  <si>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</si>
  <si>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</si>
  <si>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</si>
  <si>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</si>
  <si>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</si>
  <si>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</si>
  <si>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</si>
  <si>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</si>
  <si>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</si>
  <si>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</si>
  <si>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</si>
  <si>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</si>
  <si>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</si>
  <si>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</si>
  <si>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</si>
  <si>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</si>
  <si>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</si>
  <si>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</si>
  <si>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</si>
  <si>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</si>
  <si>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</si>
  <si>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</si>
  <si>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</si>
  <si>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</si>
  <si>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</si>
  <si>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</si>
  <si>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</si>
  <si>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</si>
  <si>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</si>
  <si>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</si>
  <si>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</si>
  <si>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</si>
  <si>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</si>
  <si>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</si>
  <si>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</si>
  <si>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</si>
  <si>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</si>
  <si>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</si>
  <si>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</si>
  <si>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</si>
  <si>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</si>
  <si>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</si>
  <si>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</si>
  <si>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</si>
  <si>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</si>
  <si>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</si>
  <si>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</si>
  <si>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</si>
  <si>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</si>
  <si>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</si>
  <si>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</si>
  <si>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</si>
  <si>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</si>
  <si>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</si>
  <si>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</si>
  <si>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</si>
  <si>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</si>
  <si>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</si>
  <si>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</si>
  <si>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</si>
  <si>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</si>
  <si>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</si>
  <si>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</si>
  <si>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</si>
  <si>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</si>
  <si>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</si>
  <si>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</si>
  <si>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</si>
  <si>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</si>
  <si>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</si>
  <si>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</si>
  <si>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</si>
  <si>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</si>
  <si>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</si>
  <si>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</si>
  <si>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</si>
  <si>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</si>
  <si>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</si>
  <si>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</si>
  <si>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</si>
  <si>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</si>
  <si>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</si>
  <si>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</si>
  <si>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</si>
  <si>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</si>
  <si>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</si>
  <si>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</si>
  <si>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</si>
  <si>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</si>
  <si>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</si>
  <si>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</si>
  <si>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</si>
  <si>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</si>
  <si>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</si>
  <si>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</si>
  <si>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</si>
  <si>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</si>
  <si>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</si>
  <si>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</si>
  <si>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</si>
  <si>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</si>
  <si>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</si>
  <si>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</si>
  <si>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</si>
  <si>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</si>
  <si>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</si>
  <si>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</si>
  <si>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</si>
  <si>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</si>
  <si>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</si>
  <si>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</si>
  <si>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</si>
  <si>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</si>
  <si>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</si>
  <si>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</si>
  <si>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</si>
  <si>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</si>
  <si>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</si>
  <si>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</si>
  <si>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</si>
  <si>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</si>
  <si>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</si>
  <si>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</si>
  <si>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</si>
  <si>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</si>
  <si>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</si>
  <si>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</si>
  <si>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</si>
  <si>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</si>
  <si>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</si>
  <si>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</si>
  <si>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</si>
  <si>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</si>
  <si>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</si>
  <si>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</si>
  <si>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</si>
  <si>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</si>
  <si>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</si>
  <si>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</si>
  <si>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</si>
  <si>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</si>
  <si>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</si>
  <si>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</si>
  <si>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</si>
  <si>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</si>
  <si>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</si>
  <si>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</si>
  <si>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</si>
  <si>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</si>
  <si>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</si>
  <si>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</si>
  <si>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</si>
  <si>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</si>
  <si>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</si>
  <si>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</si>
  <si>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</si>
  <si>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</si>
  <si>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</si>
  <si>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</si>
  <si>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</si>
  <si>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</si>
  <si>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</si>
  <si>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</si>
  <si>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</si>
  <si>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</si>
  <si>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</si>
  <si>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</si>
  <si>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</si>
  <si>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</si>
  <si>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</si>
  <si>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</si>
  <si>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</si>
  <si>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</si>
  <si>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</si>
  <si>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</si>
  <si>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</si>
  <si>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</si>
  <si>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</si>
  <si>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</si>
  <si>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</si>
  <si>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</si>
  <si>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</si>
  <si>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</si>
  <si>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</si>
  <si>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</si>
  <si>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</si>
  <si>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</si>
  <si>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</si>
  <si>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</si>
  <si>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</si>
  <si>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</si>
  <si>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</si>
  <si>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</si>
  <si>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</si>
  <si>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</si>
  <si>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</si>
  <si>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</si>
  <si>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</si>
  <si>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</si>
  <si>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</si>
  <si>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</si>
  <si>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</si>
  <si>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</si>
  <si>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</si>
  <si>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</si>
  <si>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</si>
  <si>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</si>
  <si>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</si>
  <si>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</si>
  <si>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</si>
  <si>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</si>
  <si>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</si>
  <si>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</si>
  <si>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</si>
  <si>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</si>
  <si>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</si>
  <si>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</si>
  <si>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</si>
  <si>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</si>
  <si>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</si>
  <si>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</si>
  <si>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</si>
  <si>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</si>
  <si>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</si>
  <si>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</si>
  <si>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</si>
  <si>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</si>
  <si>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</si>
  <si>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</si>
  <si>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</si>
  <si>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</si>
  <si>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</si>
  <si>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</si>
  <si>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</si>
  <si>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</si>
  <si>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</si>
  <si>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</si>
  <si>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</si>
  <si>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</si>
  <si>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</si>
  <si>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</si>
  <si>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</si>
  <si>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</si>
  <si>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</si>
  <si>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</si>
  <si>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</si>
  <si>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</si>
  <si>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</si>
  <si>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</si>
  <si>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</si>
  <si>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</si>
  <si>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</si>
  <si>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</si>
  <si>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</si>
  <si>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</si>
  <si>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</si>
  <si>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</si>
  <si>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</si>
  <si>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</si>
  <si>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</si>
  <si>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</si>
  <si>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</si>
  <si>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</si>
  <si>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</si>
  <si>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</si>
  <si>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</si>
  <si>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</si>
  <si>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</si>
  <si>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</si>
  <si>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</si>
  <si>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</si>
  <si>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</si>
  <si>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</si>
  <si>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</si>
  <si>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</si>
  <si>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</si>
  <si>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</si>
  <si>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</si>
  <si>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</si>
  <si>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</si>
  <si>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</si>
  <si>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</si>
  <si>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</si>
  <si>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</si>
  <si>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</si>
  <si>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</si>
  <si>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</si>
  <si>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</si>
  <si>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</si>
  <si>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</si>
  <si>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</si>
  <si>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</si>
  <si>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</si>
  <si>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</si>
  <si>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</si>
  <si>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</si>
  <si>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</si>
  <si>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</si>
  <si>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</si>
  <si>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</si>
  <si>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</si>
  <si>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</si>
  <si>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</si>
  <si>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</si>
  <si>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</si>
  <si>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</si>
  <si>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</si>
  <si>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</si>
  <si>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</si>
  <si>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</si>
  <si>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</si>
  <si>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</si>
  <si>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</si>
  <si>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</si>
  <si>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</si>
  <si>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</si>
  <si>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</si>
  <si>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</si>
  <si>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</si>
  <si>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</si>
  <si>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</si>
  <si>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</si>
  <si>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</si>
  <si>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</si>
  <si>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</si>
  <si>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</si>
  <si>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</si>
  <si>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</si>
  <si>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</si>
  <si>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</si>
  <si>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</si>
  <si>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</si>
  <si>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</si>
  <si>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</si>
  <si>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</si>
  <si>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</si>
  <si>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</si>
  <si>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</si>
  <si>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</si>
  <si>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</si>
  <si>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</si>
  <si>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</si>
  <si>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</si>
  <si>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</si>
  <si>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</si>
  <si>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</si>
  <si>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</si>
  <si>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</si>
  <si>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</si>
  <si>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</si>
  <si>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</si>
  <si>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</si>
  <si>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</si>
  <si>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</si>
  <si>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</si>
  <si>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</si>
  <si>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</si>
  <si>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</si>
  <si>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</si>
  <si>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</si>
  <si>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</si>
  <si>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</si>
  <si>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</si>
  <si>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</si>
  <si>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</si>
  <si>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</si>
  <si>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</si>
  <si>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</si>
  <si>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</si>
  <si>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</si>
  <si>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</si>
  <si>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</si>
  <si>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</si>
  <si>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</si>
  <si>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</si>
  <si>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</si>
  <si>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</si>
  <si>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</si>
  <si>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</si>
  <si>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</si>
  <si>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</si>
  <si>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</si>
  <si>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</si>
  <si>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</si>
  <si>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</si>
  <si>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</si>
  <si>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</si>
  <si>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</si>
  <si>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</si>
  <si>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</si>
  <si>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</si>
  <si>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</si>
  <si>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</si>
  <si>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</si>
  <si>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</si>
  <si>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</si>
  <si>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</si>
  <si>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</si>
  <si>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</si>
  <si>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</si>
  <si>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</si>
  <si>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</si>
  <si>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</si>
  <si>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</si>
  <si>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</si>
  <si>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</si>
  <si>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</si>
  <si>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</si>
  <si>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</si>
  <si>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</si>
  <si>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</si>
  <si>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</si>
  <si>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</si>
  <si>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</si>
  <si>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</si>
  <si>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</si>
  <si>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</si>
  <si>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</si>
  <si>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</si>
  <si>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</si>
  <si>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</si>
  <si>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</si>
  <si>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</si>
  <si>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</si>
  <si>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</si>
  <si>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</si>
  <si>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</si>
  <si>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</si>
  <si>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</si>
  <si>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</si>
  <si>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</si>
  <si>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</si>
  <si>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</si>
  <si>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</si>
  <si>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</si>
  <si>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</si>
  <si>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</si>
  <si>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</si>
  <si>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</si>
  <si>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</si>
  <si>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</si>
  <si>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</si>
  <si>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</si>
  <si>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</si>
  <si>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</si>
  <si>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</si>
  <si>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</si>
  <si>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</si>
  <si>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</si>
  <si>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</si>
  <si>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</si>
  <si>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</si>
  <si>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</si>
  <si>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</si>
  <si>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</si>
  <si>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</si>
  <si>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</si>
  <si>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</si>
  <si>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</si>
  <si>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</si>
  <si>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</si>
  <si>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</si>
  <si>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</si>
  <si>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</si>
  <si>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</si>
  <si>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</si>
  <si>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</si>
  <si>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</si>
  <si>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</si>
  <si>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</si>
  <si>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</si>
  <si>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</si>
  <si>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</si>
  <si>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</si>
  <si>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</si>
  <si>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</si>
  <si>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</si>
  <si>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</si>
  <si>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</si>
  <si>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</si>
  <si>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</si>
  <si>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</si>
  <si>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</si>
  <si>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</si>
  <si>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</si>
  <si>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</si>
  <si>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</si>
  <si>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</si>
  <si>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</si>
  <si>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</si>
  <si>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</si>
  <si>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</si>
  <si>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</si>
  <si>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</si>
  <si>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</si>
  <si>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</si>
  <si>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</si>
  <si>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</si>
  <si>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</si>
  <si>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</si>
  <si>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</si>
  <si>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</si>
  <si>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</si>
  <si>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</si>
  <si>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</si>
  <si>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</si>
  <si>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</si>
  <si>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</si>
  <si>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</si>
  <si>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</si>
  <si>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</si>
  <si>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</si>
  <si>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</si>
  <si>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</si>
  <si>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</si>
  <si>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</si>
  <si>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</si>
  <si>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</si>
  <si>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</si>
  <si>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</si>
  <si>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</si>
  <si>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</si>
  <si>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</si>
  <si>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</si>
  <si>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</si>
  <si>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</si>
  <si>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</si>
  <si>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</si>
  <si>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</si>
  <si>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</si>
  <si>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</si>
  <si>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</si>
  <si>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</si>
  <si>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</si>
  <si>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</si>
  <si>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</si>
  <si>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</si>
  <si>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</si>
  <si>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</si>
  <si>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</si>
  <si>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</si>
  <si>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</si>
  <si>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</si>
  <si>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</si>
  <si>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</si>
  <si>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</si>
  <si>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</si>
  <si>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</si>
  <si>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</si>
  <si>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</si>
  <si>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</si>
  <si>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</si>
  <si>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</si>
  <si>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</si>
  <si>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</si>
  <si>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</si>
  <si>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</si>
  <si>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</si>
  <si>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</si>
  <si>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</si>
  <si>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</si>
  <si>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</si>
  <si>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</si>
  <si>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</si>
  <si>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</si>
  <si>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</si>
  <si>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</si>
  <si>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</si>
  <si>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</si>
  <si>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</si>
  <si>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</si>
  <si>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</si>
  <si>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</si>
  <si>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</si>
  <si>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</si>
  <si>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</si>
  <si>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</si>
  <si>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</si>
  <si>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</si>
  <si>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</si>
  <si>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</si>
  <si>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</si>
  <si>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</si>
  <si>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</si>
  <si>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</si>
  <si>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</si>
  <si>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</si>
  <si>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</si>
  <si>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</si>
  <si>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</si>
  <si>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</si>
  <si>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</si>
  <si>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</si>
  <si>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</si>
  <si>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</si>
  <si>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</si>
  <si>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</si>
  <si>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</si>
  <si>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</si>
  <si>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</si>
  <si>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</si>
  <si>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</si>
  <si>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</si>
  <si>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</si>
  <si>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</si>
  <si>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</si>
  <si>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</si>
  <si>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</si>
  <si>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</si>
  <si>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</si>
  <si>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</si>
  <si>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</si>
  <si>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</si>
  <si>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</si>
  <si>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</si>
  <si>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</si>
  <si>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</si>
  <si>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</si>
  <si>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</si>
  <si>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</si>
  <si>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</si>
  <si>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</si>
  <si>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</si>
  <si>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</si>
  <si>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</si>
  <si>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</si>
  <si>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</si>
  <si>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</si>
  <si>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</si>
  <si>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</si>
  <si>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</si>
  <si>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</si>
  <si>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</si>
  <si>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</si>
  <si>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</si>
  <si>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</si>
  <si>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</si>
  <si>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</si>
  <si>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</si>
  <si>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</si>
  <si>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</si>
  <si>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</si>
  <si>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</si>
  <si>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</si>
  <si>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</si>
  <si>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</si>
  <si>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</si>
  <si>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</si>
  <si>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</si>
  <si>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</si>
  <si>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</si>
  <si>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</si>
  <si>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</si>
  <si>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</si>
  <si>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</si>
  <si>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</si>
  <si>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</si>
  <si>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</si>
  <si>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</si>
  <si>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</si>
  <si>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</si>
  <si>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</si>
  <si>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</si>
  <si>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</si>
  <si>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</si>
  <si>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</si>
  <si>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</si>
  <si>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</si>
  <si>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</si>
  <si>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</si>
  <si>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</si>
  <si>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</si>
  <si>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</si>
  <si>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</si>
  <si>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</si>
  <si>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</si>
  <si>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</si>
  <si>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</si>
  <si>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</si>
  <si>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</si>
  <si>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</si>
  <si>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</si>
  <si>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</si>
  <si>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</si>
  <si>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</si>
  <si>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</si>
  <si>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</si>
  <si>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</si>
  <si>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</si>
  <si>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</si>
  <si>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</si>
  <si>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</si>
  <si>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</si>
  <si>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</si>
  <si>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</si>
  <si>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</si>
  <si>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</si>
  <si>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</si>
  <si>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</si>
  <si>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</si>
  <si>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</si>
  <si>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</si>
  <si>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</si>
  <si>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</si>
  <si>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</si>
  <si>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</si>
  <si>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</si>
  <si>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</si>
  <si>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</si>
  <si>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</si>
  <si>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</si>
  <si>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</si>
  <si>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</si>
  <si>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</si>
  <si>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</si>
  <si>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</si>
  <si>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</si>
  <si>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</si>
  <si>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</si>
  <si>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</si>
  <si>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</si>
  <si>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</si>
  <si>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</si>
  <si>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</si>
  <si>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</si>
  <si>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</si>
  <si>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</si>
  <si>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</si>
  <si>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</si>
  <si>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</si>
  <si>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</si>
  <si>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</si>
  <si>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</si>
  <si>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</si>
  <si>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</si>
  <si>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</si>
  <si>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</si>
  <si>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</si>
  <si>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</si>
  <si>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</si>
  <si>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</si>
  <si>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</si>
  <si>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</si>
  <si>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</si>
  <si>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</si>
  <si>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</si>
  <si>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</si>
  <si>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</si>
  <si>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</si>
  <si>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</si>
  <si>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</si>
  <si>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</si>
  <si>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</si>
  <si>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</si>
  <si>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</si>
  <si>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</si>
  <si>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</si>
  <si>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</si>
  <si>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</si>
  <si>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</si>
  <si>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</si>
  <si>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</si>
  <si>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</si>
  <si>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</si>
  <si>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</si>
  <si>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</si>
  <si>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</si>
  <si>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</si>
  <si>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</si>
  <si>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</si>
  <si>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</si>
  <si>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</si>
  <si>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</si>
  <si>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</si>
  <si>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</si>
  <si>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</si>
  <si>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</si>
  <si>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</si>
  <si>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</si>
  <si>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</si>
  <si>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</si>
  <si>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</si>
  <si>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</si>
  <si>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</si>
  <si>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</si>
  <si>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</si>
  <si>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</si>
  <si>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</si>
  <si>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</si>
  <si>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</si>
  <si>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</si>
  <si>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</si>
  <si>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</si>
  <si>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</si>
  <si>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</si>
  <si>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</si>
  <si>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</si>
  <si>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</si>
  <si>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</si>
  <si>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</si>
  <si>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</si>
  <si>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</si>
  <si>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</si>
  <si>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</si>
  <si>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</si>
  <si>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</si>
  <si>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</si>
  <si>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</si>
  <si>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</si>
  <si>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</si>
  <si>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</si>
  <si>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</si>
  <si>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</si>
  <si>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</si>
  <si>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</si>
  <si>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</si>
  <si>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</si>
  <si>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</si>
  <si>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</si>
  <si>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</si>
  <si>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</si>
  <si>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</si>
  <si>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</si>
  <si>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</si>
  <si>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</si>
  <si>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</si>
  <si>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</si>
  <si>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</si>
  <si>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</si>
  <si>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</si>
  <si>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</si>
  <si>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</si>
  <si>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</si>
  <si>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</si>
  <si>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</si>
  <si>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</si>
  <si>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</si>
  <si>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</si>
  <si>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</si>
  <si>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</si>
  <si>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</si>
  <si>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</si>
  <si>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</si>
  <si>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</si>
  <si>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</si>
  <si>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</si>
  <si>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</si>
  <si>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</si>
  <si>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</si>
  <si>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</si>
  <si>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</si>
  <si>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</si>
  <si>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</si>
  <si>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</si>
  <si>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</si>
  <si>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</si>
  <si>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</si>
  <si>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</si>
  <si>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</si>
  <si>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</si>
  <si>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</si>
  <si>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</si>
  <si>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</si>
  <si>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</si>
  <si>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</si>
  <si>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</si>
  <si>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</si>
  <si>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</si>
  <si>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</si>
  <si>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</si>
  <si>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</si>
  <si>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</si>
  <si>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</si>
  <si>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</si>
  <si>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</si>
  <si>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</si>
  <si>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</si>
  <si>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</si>
  <si>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</si>
  <si>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</si>
  <si>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</si>
  <si>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</si>
  <si>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</si>
  <si>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</si>
  <si>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</si>
  <si>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</si>
  <si>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</si>
  <si>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</si>
  <si>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</si>
  <si>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</si>
  <si>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</si>
  <si>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</si>
  <si>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</si>
  <si>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</si>
  <si>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</si>
  <si>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</si>
  <si>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</si>
  <si>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</si>
  <si>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</si>
  <si>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</si>
  <si>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</si>
  <si>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</si>
  <si>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</si>
  <si>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</si>
  <si>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</si>
  <si>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</si>
  <si>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</si>
  <si>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</si>
  <si>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</si>
  <si>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</si>
  <si>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</si>
  <si>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</si>
  <si>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</si>
  <si>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</si>
  <si>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</si>
  <si>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</si>
  <si>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</si>
  <si>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</si>
  <si>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</si>
  <si>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</si>
  <si>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</si>
  <si>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</si>
  <si>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</si>
  <si>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</si>
  <si>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</si>
  <si>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</si>
  <si>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</si>
  <si>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</si>
  <si>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</si>
  <si>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</si>
  <si>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</si>
  <si>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</si>
  <si>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</si>
  <si>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</si>
  <si>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</si>
  <si>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</si>
  <si>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</si>
  <si>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</si>
  <si>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</si>
  <si>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</si>
  <si>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</si>
  <si>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</si>
  <si>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</si>
  <si>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</si>
  <si>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</si>
  <si>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</si>
  <si>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</si>
  <si>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</si>
  <si>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</si>
  <si>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</si>
  <si>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</si>
  <si>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</si>
  <si>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</si>
  <si>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</si>
  <si>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</si>
  <si>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</si>
  <si>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</si>
  <si>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</si>
  <si>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</si>
  <si>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</si>
  <si>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</si>
  <si>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</si>
  <si>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</si>
  <si>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</si>
  <si>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</si>
  <si>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</si>
  <si>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</si>
  <si>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</si>
  <si>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</si>
  <si>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</si>
  <si>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</si>
  <si>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</si>
  <si>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</si>
  <si>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</si>
  <si>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</si>
  <si>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</si>
  <si>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</si>
  <si>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</si>
  <si>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</si>
  <si>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</si>
  <si>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</si>
  <si>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</si>
  <si>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</si>
  <si>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</si>
  <si>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</si>
  <si>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</si>
  <si>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</si>
  <si>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</si>
  <si>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</si>
  <si>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</si>
  <si>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</si>
  <si>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</si>
  <si>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</si>
  <si>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</si>
  <si>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</si>
  <si>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</si>
  <si>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</si>
  <si>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</si>
  <si>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</si>
  <si>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</si>
  <si>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</si>
  <si>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</si>
  <si>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</si>
  <si>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</si>
  <si>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</si>
  <si>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</si>
  <si>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</si>
  <si>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</si>
  <si>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</si>
  <si>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</si>
  <si>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</si>
  <si>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</si>
  <si>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</si>
  <si>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</si>
  <si>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</si>
  <si>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</si>
  <si>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</si>
  <si>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</si>
  <si>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</si>
  <si>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</si>
  <si>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</si>
  <si>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</si>
  <si>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</si>
  <si>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</si>
  <si>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</si>
  <si>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</si>
  <si>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</si>
  <si>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</si>
  <si>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</si>
  <si>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</si>
  <si>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</si>
  <si>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</si>
  <si>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</si>
  <si>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</si>
  <si>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</si>
  <si>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</si>
  <si>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</si>
  <si>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</si>
  <si>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</si>
  <si>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</si>
  <si>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</si>
  <si>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</si>
  <si>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</si>
  <si>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</si>
  <si>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</si>
  <si>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</si>
  <si>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</si>
  <si>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</si>
  <si>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</si>
  <si>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</si>
  <si>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</si>
  <si>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</si>
  <si>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</si>
  <si>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</si>
  <si>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</si>
  <si>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</si>
  <si>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</si>
  <si>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</si>
  <si>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</si>
  <si>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</si>
  <si>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</si>
  <si>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</si>
  <si>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</si>
  <si>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</si>
  <si>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</si>
  <si>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</si>
  <si>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</si>
  <si>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</si>
  <si>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</si>
  <si>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</si>
  <si>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</si>
  <si>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</si>
  <si>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</si>
  <si>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</si>
  <si>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</si>
  <si>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</si>
  <si>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</si>
  <si>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</si>
  <si>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</si>
  <si>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</si>
  <si>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</si>
  <si>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</si>
  <si>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</si>
  <si>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</si>
  <si>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</si>
  <si>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</si>
  <si>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</si>
  <si>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</si>
  <si>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</si>
  <si>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</si>
  <si>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</si>
  <si>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</si>
  <si>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</si>
  <si>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</si>
  <si>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</si>
  <si>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</si>
  <si>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</si>
  <si>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</si>
  <si>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</si>
  <si>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</si>
  <si>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</si>
  <si>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</si>
  <si>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</si>
  <si>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</si>
  <si>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</si>
  <si>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</si>
  <si>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</si>
  <si>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</si>
  <si>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</si>
  <si>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</si>
  <si>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</si>
  <si>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</si>
  <si>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</si>
  <si>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</si>
  <si>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</si>
  <si>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</si>
  <si>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</si>
  <si>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</si>
  <si>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</si>
  <si>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</si>
  <si>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</si>
  <si>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</si>
  <si>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</si>
  <si>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</si>
  <si>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</si>
  <si>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</si>
  <si>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</si>
  <si>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</si>
  <si>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</si>
  <si>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</si>
  <si>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</si>
  <si>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</si>
  <si>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</si>
  <si>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</si>
  <si>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</si>
  <si>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</si>
  <si>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</si>
  <si>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</si>
  <si>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</si>
  <si>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</si>
  <si>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</si>
  <si>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</si>
  <si>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</si>
  <si>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</si>
  <si>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</si>
  <si>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</si>
  <si>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</si>
  <si>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</si>
  <si>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</si>
  <si>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</si>
  <si>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</si>
  <si>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</si>
  <si>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</si>
  <si>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</si>
  <si>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</si>
  <si>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</si>
  <si>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</si>
  <si>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</si>
  <si>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</si>
  <si>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</si>
  <si>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</si>
  <si>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</si>
  <si>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</si>
  <si>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</si>
  <si>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</si>
  <si>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</si>
  <si>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</si>
  <si>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</si>
  <si>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</si>
  <si>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</si>
  <si>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</si>
  <si>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</si>
  <si>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</si>
  <si>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</si>
  <si>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</si>
  <si>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</si>
  <si>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</si>
  <si>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</si>
  <si>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</si>
  <si>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</si>
  <si>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</si>
  <si>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</si>
  <si>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</si>
  <si>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</si>
  <si>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</si>
  <si>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</si>
  <si>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</si>
  <si>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</si>
  <si>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</si>
  <si>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</si>
  <si>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</si>
  <si>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</si>
  <si>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</si>
  <si>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</si>
  <si>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</si>
  <si>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</si>
  <si>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</si>
  <si>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</si>
  <si>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</si>
  <si>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</si>
  <si>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</si>
  <si>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</si>
  <si>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</si>
  <si>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</si>
  <si>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</si>
  <si>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</si>
  <si>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</si>
  <si>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</si>
  <si>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</si>
  <si>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</si>
  <si>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</si>
  <si>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</si>
  <si>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</si>
  <si>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</si>
  <si>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</si>
  <si>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</si>
  <si>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</si>
  <si>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</si>
  <si>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</si>
  <si>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</si>
  <si>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</si>
  <si>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</si>
  <si>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</si>
  <si>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</si>
  <si>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</si>
  <si>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</si>
  <si>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</si>
  <si>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</si>
  <si>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</si>
  <si>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</si>
  <si>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</si>
  <si>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</si>
  <si>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</si>
  <si>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</si>
  <si>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</si>
  <si>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</si>
  <si>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</si>
  <si>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</si>
  <si>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</si>
  <si>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</si>
  <si>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</si>
  <si>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</si>
  <si>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</si>
  <si>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</si>
  <si>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</si>
  <si>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</si>
  <si>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</si>
  <si>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</si>
  <si>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</si>
  <si>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</si>
  <si>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</si>
  <si>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</si>
  <si>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</si>
  <si>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</si>
  <si>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</si>
  <si>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</si>
  <si>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</si>
  <si>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</si>
  <si>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</si>
  <si>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</si>
  <si>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</si>
  <si>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</si>
  <si>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</si>
  <si>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</si>
  <si>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</si>
  <si>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</si>
  <si>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</si>
  <si>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</si>
  <si>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</si>
  <si>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</si>
  <si>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</si>
  <si>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</si>
  <si>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</si>
  <si>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</si>
  <si>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</si>
  <si>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</si>
  <si>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</si>
  <si>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</si>
  <si>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</si>
  <si>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</si>
  <si>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</si>
  <si>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</si>
  <si>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</si>
  <si>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</si>
  <si>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</si>
  <si>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</si>
  <si>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</si>
  <si>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</si>
  <si>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</si>
  <si>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</si>
  <si>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</si>
  <si>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</si>
  <si>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</si>
  <si>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</si>
  <si>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</si>
  <si>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</si>
  <si>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</si>
  <si>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</si>
  <si>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</si>
  <si>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</si>
  <si>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</si>
  <si>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</si>
  <si>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</si>
  <si>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</si>
  <si>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</si>
  <si>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</si>
  <si>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</si>
  <si>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</si>
  <si>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</si>
  <si>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</si>
  <si>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</si>
  <si>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</si>
  <si>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</si>
  <si>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</si>
  <si>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</si>
  <si>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</si>
  <si>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</si>
  <si>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</si>
  <si>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</si>
  <si>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</si>
  <si>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</si>
  <si>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</si>
  <si>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</si>
  <si>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</si>
  <si>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</si>
  <si>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</si>
  <si>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</si>
  <si>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</si>
  <si>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</si>
  <si>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</si>
  <si>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</si>
  <si>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</si>
  <si>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</si>
  <si>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</si>
  <si>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</si>
  <si>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</si>
  <si>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</si>
  <si>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</si>
  <si>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</si>
  <si>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</si>
  <si>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</si>
  <si>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</si>
  <si>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</si>
  <si>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</si>
  <si>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</si>
  <si>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</si>
  <si>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</si>
  <si>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</si>
  <si>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</si>
  <si>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</si>
  <si>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</si>
  <si>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</si>
  <si>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</si>
  <si>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</si>
  <si>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</si>
  <si>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</si>
  <si>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</si>
  <si>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</si>
  <si>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</si>
  <si>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</si>
  <si>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</si>
  <si>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</si>
  <si>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</si>
  <si>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</si>
  <si>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</si>
  <si>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</si>
  <si>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</si>
  <si>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</si>
  <si>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</si>
  <si>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</si>
  <si>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</si>
  <si>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</si>
  <si>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</si>
  <si>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</si>
  <si>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</si>
  <si>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</si>
  <si>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</si>
  <si>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</si>
  <si>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</si>
  <si>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</si>
  <si>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</si>
  <si>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</si>
  <si>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</si>
  <si>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</si>
  <si>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</si>
  <si>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</si>
  <si>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</si>
  <si>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</si>
  <si>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</si>
  <si>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</si>
  <si>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</si>
  <si>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</si>
  <si>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</si>
  <si>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</si>
  <si>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</si>
  <si>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</si>
  <si>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</si>
  <si>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</si>
  <si>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</si>
  <si>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</si>
  <si>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</si>
  <si>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</si>
  <si>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</si>
  <si>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</si>
  <si>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</si>
  <si>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</si>
  <si>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</si>
  <si>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</si>
  <si>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</si>
  <si>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</si>
  <si>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</si>
  <si>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</si>
  <si>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</si>
  <si>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</si>
  <si>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</si>
  <si>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</si>
  <si>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</si>
  <si>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</si>
  <si>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</si>
  <si>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</si>
  <si>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</si>
  <si>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</si>
  <si>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</si>
  <si>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</si>
  <si>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</si>
  <si>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</si>
  <si>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</si>
  <si>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</si>
  <si>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</si>
  <si>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</si>
  <si>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</si>
  <si>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</si>
  <si>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</si>
  <si>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</si>
  <si>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</si>
  <si>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</si>
  <si>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</si>
  <si>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</si>
  <si>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</si>
  <si>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</si>
  <si>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</si>
  <si>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</si>
  <si>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</si>
  <si>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</si>
  <si>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</si>
  <si>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</si>
  <si>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</si>
  <si>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</si>
  <si>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</si>
  <si>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</si>
  <si>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</si>
  <si>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</si>
  <si>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</si>
  <si>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</si>
  <si>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</si>
  <si>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</si>
  <si>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</si>
  <si>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</si>
  <si>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</si>
  <si>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</si>
  <si>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</si>
  <si>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</si>
  <si>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</si>
  <si>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</si>
  <si>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</si>
  <si>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</si>
  <si>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</si>
  <si>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</si>
  <si>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</si>
  <si>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</si>
  <si>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</si>
  <si>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</si>
  <si>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</si>
  <si>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</si>
  <si>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</si>
  <si>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</si>
  <si>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</si>
  <si>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</si>
  <si>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</si>
  <si>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</si>
  <si>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</si>
  <si>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</si>
  <si>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</si>
  <si>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</si>
  <si>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</si>
  <si>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</si>
  <si>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</si>
  <si>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</si>
  <si>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</si>
  <si>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</si>
  <si>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</si>
  <si>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</si>
  <si>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</si>
  <si>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</si>
  <si>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</si>
  <si>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</si>
  <si>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</si>
  <si>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</si>
  <si>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</si>
  <si>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</si>
  <si>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</si>
  <si>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</si>
  <si>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</si>
  <si>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</si>
  <si>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</si>
  <si>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</si>
  <si>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</si>
  <si>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</si>
  <si>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</si>
  <si>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</si>
  <si>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</si>
  <si>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</si>
  <si>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</si>
  <si>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</si>
  <si>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</si>
  <si>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</si>
  <si>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</si>
  <si>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</si>
  <si>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</si>
  <si>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</si>
  <si>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</si>
  <si>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</si>
  <si>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</si>
  <si>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</si>
  <si>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</si>
  <si>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</si>
  <si>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</si>
  <si>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</si>
  <si>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</si>
  <si>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</si>
  <si>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</si>
  <si>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</si>
  <si>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</si>
  <si>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</si>
  <si>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</si>
  <si>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</si>
  <si>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</si>
  <si>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</si>
  <si>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</si>
  <si>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</si>
  <si>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</si>
  <si>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</si>
  <si>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</si>
  <si>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</si>
  <si>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</si>
  <si>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</si>
  <si>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</si>
  <si>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</si>
  <si>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</si>
  <si>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</si>
  <si>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</si>
  <si>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</si>
  <si>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</si>
  <si>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</si>
  <si>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</si>
  <si>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</si>
  <si>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</si>
  <si>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</si>
  <si>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</si>
  <si>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</si>
  <si>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</si>
  <si>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</si>
  <si>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</si>
  <si>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</si>
  <si>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</si>
  <si>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</si>
  <si>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</si>
  <si>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</si>
  <si>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</si>
  <si>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</si>
  <si>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</si>
  <si>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</si>
  <si>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</si>
  <si>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</si>
  <si>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</si>
  <si>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</si>
  <si>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</si>
  <si>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</si>
  <si>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</si>
  <si>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</si>
  <si>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</si>
  <si>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</si>
  <si>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</si>
  <si>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</si>
  <si>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</si>
  <si>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</si>
  <si>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</si>
  <si>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</si>
  <si>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</si>
  <si>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</si>
  <si>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</si>
  <si>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</si>
  <si>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</si>
  <si>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</si>
  <si>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</si>
  <si>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</si>
  <si>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</si>
  <si>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</si>
  <si>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</si>
  <si>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</si>
  <si>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</si>
  <si>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</si>
  <si>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</si>
  <si>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</si>
  <si>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</si>
  <si>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</si>
  <si>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</si>
  <si>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</si>
  <si>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</si>
  <si>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</si>
  <si>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</si>
  <si>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</si>
  <si>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</si>
  <si>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</si>
  <si>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</si>
  <si>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</si>
  <si>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</si>
  <si>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</si>
  <si>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</si>
  <si>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</si>
  <si>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</si>
  <si>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</si>
  <si>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</si>
  <si>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</si>
  <si>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</si>
  <si>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</si>
  <si>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</si>
  <si>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</si>
  <si>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</si>
  <si>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</si>
  <si>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</si>
  <si>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</si>
  <si>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</si>
  <si>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</si>
  <si>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</si>
  <si>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</si>
  <si>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</si>
  <si>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</si>
  <si>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</si>
  <si>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</si>
  <si>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</si>
  <si>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</si>
  <si>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</si>
  <si>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</si>
  <si>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</si>
  <si>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</si>
  <si>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</si>
  <si>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</si>
  <si>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</si>
  <si>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</si>
  <si>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</si>
  <si>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</si>
  <si>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</si>
  <si>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</si>
  <si>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</si>
  <si>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</si>
  <si>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</si>
  <si>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</si>
  <si>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</si>
  <si>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</si>
  <si>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</si>
  <si>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</si>
  <si>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</si>
  <si>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</si>
  <si>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</si>
  <si>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</si>
  <si>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</si>
  <si>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</si>
  <si>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</si>
  <si>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</si>
  <si>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</si>
  <si>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</si>
  <si>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</si>
  <si>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</si>
  <si>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</si>
  <si>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</si>
  <si>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</si>
  <si>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</si>
  <si>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</si>
  <si>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</si>
  <si>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</si>
  <si>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</si>
  <si>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</si>
  <si>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</si>
  <si>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</si>
  <si>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</si>
  <si>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</si>
  <si>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</si>
  <si>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</si>
  <si>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</si>
  <si>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</si>
  <si>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</si>
  <si>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</si>
  <si>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</si>
  <si>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</si>
  <si>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</si>
  <si>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</si>
  <si>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</si>
  <si>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</si>
  <si>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</si>
  <si>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</si>
  <si>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</si>
  <si>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</si>
  <si>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</si>
  <si>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</si>
  <si>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</si>
  <si>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</si>
  <si>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</si>
  <si>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</si>
  <si>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</si>
  <si>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</si>
  <si>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</si>
  <si>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</si>
  <si>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</si>
  <si>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</si>
  <si>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</si>
  <si>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</si>
  <si>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</si>
  <si>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</si>
  <si>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</si>
  <si>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</si>
  <si>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</si>
  <si>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</si>
  <si>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</si>
  <si>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</si>
  <si>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</si>
  <si>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</si>
  <si>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</si>
  <si>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</si>
  <si>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</si>
  <si>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</si>
  <si>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</si>
  <si>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</si>
  <si>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</si>
  <si>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</si>
  <si>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</si>
  <si>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</si>
  <si>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</si>
  <si>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</si>
  <si>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</si>
  <si>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</si>
  <si>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</si>
  <si>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</si>
  <si>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</si>
  <si>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</si>
  <si>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</si>
  <si>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</si>
  <si>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</si>
  <si>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</si>
  <si>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</si>
  <si>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</si>
  <si>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</si>
  <si>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</si>
  <si>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</si>
  <si>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</si>
  <si>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</si>
  <si>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</si>
  <si>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</si>
  <si>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</si>
  <si>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</si>
  <si>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</si>
  <si>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</si>
  <si>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</si>
  <si>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</si>
  <si>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</si>
  <si>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</si>
  <si>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</si>
  <si>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</si>
  <si>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</si>
  <si>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</si>
  <si>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</si>
  <si>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</si>
  <si>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</si>
  <si>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</si>
  <si>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</si>
  <si>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</si>
  <si>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</si>
  <si>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</si>
  <si>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</si>
  <si>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</si>
  <si>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</si>
  <si>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</si>
  <si>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</si>
  <si>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</si>
  <si>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</si>
  <si>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</si>
  <si>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</si>
  <si>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</si>
  <si>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</si>
  <si>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</si>
  <si>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</si>
  <si>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</si>
  <si>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</si>
  <si>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</si>
  <si>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</si>
  <si>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</si>
  <si>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</si>
  <si>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</si>
  <si>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</si>
  <si>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</si>
  <si>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</si>
  <si>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</si>
  <si>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</si>
  <si>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</si>
  <si>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</si>
  <si>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</si>
  <si>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</si>
  <si>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</si>
  <si>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</si>
  <si>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</si>
  <si>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</si>
  <si>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</si>
  <si>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</si>
  <si>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</si>
  <si>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</si>
  <si>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</si>
  <si>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</si>
  <si>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</si>
  <si>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</si>
  <si>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</si>
  <si>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</si>
  <si>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</si>
  <si>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</si>
  <si>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</si>
  <si>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</si>
  <si>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</si>
  <si>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</si>
  <si>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</si>
  <si>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</si>
  <si>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</si>
  <si>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</si>
  <si>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</si>
  <si>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</si>
  <si>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PCM-20251019-00001840</t>
  </si>
  <si>
    <t>EM Team on the way ETA: 30 Mins</t>
  </si>
  <si>
    <t>PCM-20251009-00001098</t>
  </si>
  <si>
    <t xml:space="preserve">3G Down due to module issue under arrangement </t>
  </si>
  <si>
    <t>PCM-20251018-00002069</t>
  </si>
  <si>
    <t>cell still down at LTE due to Rectifire module issue , under arrangement</t>
  </si>
  <si>
    <t>TT-20251019-01192 // NA</t>
  </si>
  <si>
    <t>ETA 70 mins</t>
  </si>
  <si>
    <t>PCM-20251019-00001824</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</si>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</sst>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8" dataDxfId="47" headerRowBorderDxfId="45" tableBorderDxfId="46" totalsRowBorderDxfId="44">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2" totalsRowShown="0" headerRowDxfId="31" dataDxfId="30" headerRowBorderDxfId="28" tableBorderDxfId="29">
  <autoFilter ref="A1:L5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K10" sqref="K10"/>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286.76876145833376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6.2734489583308459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2.8472106481785886E-2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45949.71718738426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45949.71718738426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45949.71718738426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45949.71718738426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45949.71718738426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45949.71718738426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45949.71718738426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45949.71718738426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45949.71718738426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45949.71718738426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45949.71718738426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45949.71718738426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45949.71718738426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45949.71718738426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45949.71718738426</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45949.71718738426</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45949.71718738426</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45949.71718738426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45949.71718738426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45949.71718738426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45949.71718738426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45949.71718738426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45949.71718738426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45949.71718738426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45949.71718738426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45949.71718738426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45949.71718738426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45949.71718738426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45949.71718738426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45949.71718738426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45949.71718738426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45949.71718738426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45949.71718738426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45949.71718738426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45949.71718738426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45949.71718738426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45949.71718738426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45949.71718738426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45949.71718738426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45949.71718738426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45949.71718738426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45949.71718738426</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45949.71718738426</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45949.71718738426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45949.71718738426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45949.71718738426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45949.71718738426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45949.71718738426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45949.71718738426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45949.71718738426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45949.71718738426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45949.71718738426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45949.71718738426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45949.71718738426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45949.71718738426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45949.71718738426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45949.71718738426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45949.71718738426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45949.71718738426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45949.71718738426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45949.71718738426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45949.71718738426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45949.71718738426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45949.71718738426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45949.71718738426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45949.71718738426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45949.71718738426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45949.71718738426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45949.71718738426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45949.71718738426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45949.71718738426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45949.71718738426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45949.71718738426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45949.71718738426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45949.71718738426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45949.71718738426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45949.71718738426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45949.71718738426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45949.71718738426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45949.71718738426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45949.71718738426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45949.71718738426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45949.71718738426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45949.71718738426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45949.71718738426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45949.71718738426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45949.71718738426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45949.71718738426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45949.71718738426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45949.71718738426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45949.71718738426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45949.71718738426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45949.71718738426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45949.71718738426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45949.71718738426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45949.71718738426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45949.71718738426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45949.71718738426</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45949.71718738426</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2E662B0-0574-4463-A413-6811DC7CB312}"/>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tabSelected="1" workbookViewId="0">
      <selection activeCell="I11" sqref="I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142.99010405092849</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124.71734942129842</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5.2214119212949299</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45949.71718738426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45949.71718738426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45949.71718738426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45949.71718738426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45949.71718738426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R2</v>
      </c>
      <c r="C11" s="18"/>
      <c r="D11" s="18" t="s">
        <v>25259</v>
      </c>
      <c r="E11" s="116"/>
      <c r="F11" s="117"/>
      <c r="G11" s="118">
        <f ca="1">IFERROR(NOW()-F11,"-")</f>
        <v>45949.71718738426</v>
      </c>
      <c r="H11" s="117"/>
      <c r="I11" s="18" t="str">
        <f>IFERROR(VLOOKUP(D11,DB!A:F,6,0),"")</f>
        <v>Generator-SG</v>
      </c>
      <c r="J11" s="18" t="str">
        <f>IFERROR(VLOOKUP(D11,DB!A:G,7,0),"")</f>
        <v>Vandalized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45949.71718738426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45949.71718738426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45949.71718738426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45949.71718738426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45949.71718738426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45949.71718738426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45949.71718738426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45949.71718738426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45949.71718738426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45949.71718738426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45949.71718738426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45949.71718738426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45949.71718738426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45949.71718738426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45949.71718738426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45949.71718738426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45949.71718738426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45949.71718738426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45949.71718738426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45949.71718738426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45949.71718738426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45949.71718738426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45949.71718738426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45949.71718738426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45949.71718738426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45949.71718738426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45949.71718738426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45949.71718738426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45949.71718738426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45949.71718738426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45949.71718738426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45949.71718738426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45949.71718738426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45949.71718738426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45949.71718738426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45949.71718738426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45949.71718738426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45949.71718738426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45949.71718738426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45949.71718738426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45949.71718738426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45949.71718738426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45949.71718738426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45949.71718738426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45949.71718738426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45949.71718738426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45949.71718738426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45949.71718738426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45949.71718738426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45949.71718738426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45949.71718738426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45949.71718738426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45949.71718738426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45949.71718738426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45949.71718738426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45949.71718738426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45949.71718738426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45949.71718738426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45949.71718738426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45949.71718738426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45949.71718738426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45949.71718738426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45949.71718738426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45949.71718738426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45949.71718738426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45949.71718738426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45949.71718738426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45949.71718738426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45949.71718738426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45949.71718738426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45949.71718738426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45949.71718738426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45949.71718738426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45949.71718738426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45949.71718738426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45949.71718738426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45949.71718738426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45949.71718738426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45949.71718738426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D1" sqref="D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45949.71718738426</v>
      </c>
      <c r="H2" s="166"/>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45949.71718738426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45949.71718738426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45949.71718738426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45949.71718738426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45949.71718738426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45949.71718738426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45949.71718738426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45949.71718738426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45949.71718738426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45949.71718738426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45949.71718738426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45949.71718738426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45949.71718738426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45949.71718738426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45949.71718738426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45949.71718738426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45949.71718738426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45949.71718738426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45949.71718738426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45949.71718738426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45949.71718738426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45949.71718738426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45949.71718738426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45949.71718738426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45949.71718738426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45949.71718738426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45949.71718738426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45949.71718738426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45949.71718738426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45949.71718738426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45949.71718738426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45949.71718738426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45949.71718738426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45949.71718738426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45949.71718738426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45949.71718738426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45949.71718738426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45949.71718738426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45949.71718738426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45949.71718738426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45949.71718738426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45949.71718738426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45949.71718738426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45949.71718738426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45949.71718738426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45949.71718738426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45949.71718738426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45949.71718738426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45949.71718738426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45949.71718738426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45949.71718738426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45949.71718738426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45949.71718738426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45949.71718738426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45949.71718738426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45949.71718738426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45949.71718738426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45949.71718738426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45949.71718738426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45949.71718738426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45949.71718738426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45949.71718738426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45949.71718738426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45949.71718738426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45949.71718738426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45949.71718738426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45949.71718738426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45949.71718738426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45949.71718738426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45949.71718738426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45949.71718738426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45949.71718738426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45949.71718738426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45949.71718738426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45949.71718738426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45949.71718738426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45949.71718738426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45949.71718738426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45949.71718738426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45949.71718738426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45949.71718738426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45949.71718738426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45949.71718738426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45949.71718738426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45949.71718738426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45949.71718738426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45949.71718738426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45949.71718738426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45949.71718738426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45949.71718738426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45949.71718738426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45949.71718738426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45949.71718738426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45949.71718738426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45949.71718738426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45949.71718738426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45949.71718738426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45949.71718738426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45949.71718738426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45949.71718738426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45949.71718738426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45949.71718738426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45949.71718738426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45949.71718738426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45949.71718738426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45949.71718738426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45949.71718738426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45949.71718738426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45949.71718738426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45949.71718738426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45949.71718738426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45949.71718738426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45949.71718738426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45949.71718738426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45949.71718738426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45949.71718738426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45949.71718738426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45949.71718738426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45949.71718738426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45949.71718738426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45949.71718738426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45949.71718738426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45949.71718738426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45949.71718738426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45949.71718738426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45949.71718738426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45949.71718738426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45949.71718738426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45949.71718738426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45949.71718738426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45949.71718738426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45949.71718738426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45949.71718738426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45949.71718738426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45949.71718738426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45949.71718738426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45949.71718738426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45949.71718738426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45949.71718738426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45949.71718738426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45949.71718738426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45949.71718738426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45949.71718738426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45949.71718738426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45949.71718738426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45949.71718738426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45949.71718738426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45949.71718738426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45949.71718738426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45949.71718738426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45949.71718738426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45949.71718738426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45949.71718738426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45949.71718738426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45949.71718738426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45949.71718738426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45949.71718738426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45949.71718738426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45949.71718738426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45949.71718738426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45949.71718738426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45949.71718738426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45949.71718738426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45949.71718738426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45949.71718738426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45949.71718738426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45949.71718738426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45949.71718738426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45949.71718738426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45949.71718738426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45949.71718738426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45949.71718738426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45949.71718738426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45949.71718738426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45949.71718738426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45949.71718738426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45949.71718738426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45949.71718738426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45949.71718738426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45949.71718738426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45949.71718738426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45949.71718738426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45949.71718738426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45949.71718738426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45949.71718738426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45949.71718738426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45949.71718738426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45949.71718738426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45949.71718738426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45949.71718738426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45949.71718738426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45949.71718738426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45949.71718738426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45949.71718738426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45949.71718738426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45949.71718738426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45949.71718738426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45949.71718738426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45949.71718738426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45949.71718738426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45949.71718738426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45949.71718738426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45949.71718738426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45949.71718738426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45949.71718738426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45949.71718738426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45949.71718738426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45949.71718738426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45949.71718738426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45949.71718738426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45949.71718738426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45949.71718738426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45949.71718738426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45949.71718738426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45949.71718738426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45949.71718738426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45949.71718738426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45949.71718738426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45949.71718738426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45949.71718738426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45949.71718738426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45949.71718738426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45949.71718738426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45949.71718738426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45949.71718738426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45949.71718738426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45949.71718738426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45949.71718738426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45949.71718738426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45949.71718738426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45949.71718738426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45949.71718738426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45949.71718738426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45949.71718738426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45949.71718738426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45949.71718738426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45949.71718738426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45949.71718738426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45949.71718738426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45949.71718738426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45949.71718738426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45949.71718738426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45949.71718738426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45949.71718738426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45949.71718738426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45949.71718738426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45949.71718738426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45949.71718738426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45949.71718738426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45949.71718738426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45949.71718738426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45949.71718738426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45949.71718738426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45949.71718738426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45949.71718738426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45949.71718738426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45949.71718738426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45949.71718738426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45949.71718738426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45949.71718738426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45949.71718738426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45949.71718738426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45949.71718738426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45949.71718738426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45949.71718738426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45949.71718738426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45949.71718738426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45949.71718738426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45949.71718738426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45949.71718738426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45949.71718738426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45949.71718738426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45949.71718738426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45949.71718738426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45949.71718738426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45949.71718738426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45949.71718738426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45949.71718738426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45949.71718738426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45949.71718738426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45949.71718738426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45949.71718738426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45949.71718738426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45949.71718738426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45949.71718738426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45949.71718738426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45949.71718738426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45949.71718738426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45949.71718738426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45949.71718738426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45949.71718738426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45949.71718738426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45949.71718738426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45949.71718738426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45949.71718738426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45949.71718738426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45949.71718738426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45949.71718738426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45949.71718738426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45949.71718738426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45949.71718738426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45949.71718738426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45949.71718738426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45949.71718738426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45949.71718738426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45949.71718738426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45949.71718738426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45949.71718738426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45949.71718738426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45949.71718738426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45949.71718738426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45949.71718738426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45949.71718738426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45949.71718738426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45949.71718738426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45949.71718738426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45949.71718738426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45949.71718738426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45949.71718738426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45949.71718738426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45949.71718738426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45949.71718738426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45949.71718738426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45949.71718738426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45949.71718738426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45949.71718738426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45949.71718738426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45949.71718738426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45949.71718738426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45949.71718738426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45949.71718738426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45949.71718738426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45949.71718738426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45949.71718738426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45949.71718738426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45949.71718738426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45949.71718738426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45949.71718738426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45949.71718738426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45949.71718738426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45949.71718738426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45949.71718738426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45949.71718738426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45949.71718738426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45949.71718738426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45949.71718738426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45949.71718738426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45949.71718738426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45949.71718738426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45949.71718738426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45949.71718738426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45949.71718738426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45949.71718738426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45949.71718738426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45949.71718738426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45949.71718738426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45949.71718738426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45949.71718738426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45949.71718738426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45949.71718738426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45949.71718738426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45949.71718738426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45949.71718738426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45949.71718738426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45949.71718738426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45949.71718738426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45949.71718738426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45949.71718738426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45949.71718738426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45949.71718738426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45949.71718738426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45949.71718738426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45949.71718738426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45949.71718738426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45949.71718738426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45949.71718738426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45949.71718738426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45949.71718738426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45949.71718738426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45949.71718738426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45949.71718738426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45949.71718738426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45949.71718738426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45949.71718738426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45949.71718738426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45949.71718738426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45949.71718738426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45949.71718738426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45949.71718738426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45949.71718738426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45949.71718738426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45949.71718738426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45949.71718738426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45949.71718738426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45949.71718738426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45949.71718738426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45949.71718738426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45949.71718738426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45949.71718738426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45949.71718738426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45949.71718738426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45949.71718738426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45949.71718738426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45949.71718738426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45949.71718738426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45949.71718738426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45949.71718738426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45949.71718738426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45949.71718738426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45949.71718738426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45949.71718738426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45949.71718738426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45949.71718738426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45949.71718738426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45949.71718738426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45949.71718738426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45949.71718738426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45949.71718738426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45949.71718738426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45949.71718738426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45949.71718738426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45949.71718738426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45949.71718738426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45949.71718738426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45949.71718738426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45949.71718738426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45949.71718738426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45949.71718738426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45949.71718738426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45949.71718738426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45949.71718738426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45949.71718738426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45949.71718738426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45949.71718738426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45949.71718738426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45949.71718738426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45949.71718738426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45949.71718738426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45949.71718738426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45949.71718738426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45949.71718738426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45949.71718738426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45949.71718738426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45949.71718738426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45949.71718738426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45949.71718738426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45949.71718738426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45949.71718738426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45949.71718738426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45949.71718738426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45949.71718738426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45949.71718738426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45949.71718738426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45949.71718738426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45949.71718738426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45949.71718738426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45949.71718738426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45949.71718738426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45949.71718738426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45949.71718738426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45949.71718738426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45949.71718738426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45949.71718738426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45949.71718738426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45949.71718738426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45949.71718738426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45949.71718738426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45949.71718738426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45949.71718738426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45949.71718738426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45949.71718738426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45949.71718738426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45949.71718738426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45949.71718738426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45949.71718738426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45949.71718738426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45949.71718738426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45949.71718738426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45949.71718738426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45949.71718738426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45949.71718738426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45949.71718738426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45949.71718738426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45949.71718738426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45949.71718738426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45949.71718738426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45949.71718738426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45949.71718738426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45949.71718738426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45949.71718738426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45949.71718738426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45949.71718738426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45949.71718738426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45949.71718738426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45949.71718738426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45949.71718738426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45949.71718738426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45949.71718738426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45949.71718738426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45949.71718738426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45949.71718738426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45949.71718738426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45949.71718738426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45949.71718738426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45949.71718738426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45949.71718738426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45949.71718738426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45949.71718738426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45949.71718738426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45949.71718738426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45949.71718738426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45949.71718738426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45949.71718738426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45949.71718738426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45949.71718738426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45949.71718738426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45949.71718738426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45949.71718738426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45949.71718738426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45949.71718738426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45949.71718738426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45949.71718738426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45949.71718738426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45949.71718738426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45949.71718738426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45949.71718738426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45949.71718738426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45949.71718738426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45949.71718738426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45949.71718738426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45949.71718738426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45949.71718738426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45949.71718738426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45949.71718738426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45949.71718738426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45949.71718738426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45949.71718738426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45949.71718738426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45949.71718738426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45949.71718738426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45949.71718738426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45949.71718738426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45949.71718738426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45949.71718738426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45949.71718738426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45949.71718738426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45949.71718738426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45949.71718738426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45949.71718738426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45949.71718738426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45949.71718738426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45949.71718738426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45949.71718738426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45949.71718738426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45949.71718738426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45949.71718738426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45949.71718738426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45949.71718738426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45949.71718738426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45949.71718738426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45949.71718738426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45949.71718738426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45949.71718738426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45949.71718738426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45949.71718738426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45949.71718738426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45949.71718738426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45949.71718738426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45949.71718738426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45949.71718738426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45949.71718738426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45949.71718738426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45949.71718738426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45949.71718738426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45949.71718738426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45949.71718738426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45949.71718738426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45949.71718738426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45949.71718738426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45949.71718738426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45949.71718738426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45949.71718738426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45949.71718738426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45949.71718738426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45949.71718738426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45949.71718738426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45949.71718738426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45949.71718738426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45949.71718738426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45949.71718738426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45949.71718738426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45949.71718738426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45949.71718738426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45949.71718738426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45949.71718738426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45949.71718738426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45949.71718738426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45949.71718738426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45949.71718738426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45949.71718738426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45949.71718738426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45949.71718738426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45949.71718738426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45949.71718738426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45949.71718738426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45949.71718738426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45949.71718738426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45949.71718738426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45949.71718738426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45949.71718738426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45949.71718738426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45949.71718738426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45949.71718738426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45949.71718738426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45949.71718738426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45949.71718738426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45949.71718738426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45949.71718738426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45949.71718738426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45949.71718738426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45949.71718738426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45949.71718738426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45949.71718738426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45949.71718738426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45949.71718738426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45949.71718738426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45949.71718738426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45949.71718738426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45949.71718738426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45949.71718738426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45949.71718738426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45949.71718738426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45949.71718738426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45949.71718738426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45949.71718738426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45949.71718738426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45949.71718738426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45949.71718738426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45949.71718738426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45949.71718738426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45949.71718738426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45949.71718738426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45949.71718738426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45949.71718738426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45949.71718738426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45949.71718738426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45949.71718738426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45949.71718738426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45949.71718738426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45949.71718738426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45949.71718738426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45949.71718738426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45949.71718738426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45949.71718738426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45949.71718738426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45949.71718738426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45949.71718738426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45949.71718738426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45949.71718738426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45949.71718738426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45949.71718738426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45949.71718738426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45949.71718738426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45949.71718738426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45949.71718738426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45949.71718738426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45949.71718738426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45949.71718738426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45949.71718738426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45949.71718738426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45949.71718738426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45949.71718738426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45949.71718738426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45949.71718738426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45949.71718738426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45949.71718738426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45949.71718738426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45949.71718738426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45949.71718738426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45949.71718738426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45949.71718738426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45949.71718738426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45949.71718738426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45949.71718738426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45949.71718738426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45949.71718738426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45949.71718738426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45949.71718738426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45949.71718738426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45949.71718738426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45949.71718738426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45949.71718738426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45949.71718738426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45949.71718738426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45949.71718738426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45949.71718738426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45949.71718738426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45949.71718738426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45949.71718738426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45949.71718738426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45949.71718738426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45949.71718738426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45949.71718738426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45949.71718738426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45949.71718738426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45949.71718738426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45949.71718738426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45949.71718738426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45949.71718738426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45949.71718738426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45949.71718738426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45949.71718738426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45949.71718738426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45949.71718738426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45949.71718738426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45949.71718738426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45949.71718738426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45949.71718738426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45949.71718738426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45949.71718738426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45949.71718738426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45949.71718738426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45949.71718738426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45949.71718738426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45949.71718738426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45949.71718738426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45949.71718738426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45949.71718738426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45949.71718738426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45949.71718738426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45949.71718738426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45949.71718738426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45949.71718738426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45949.71718738426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45949.71718738426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45949.71718738426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45949.71718738426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45949.71718738426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45949.71718738426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45949.71718738426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45949.71718738426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45949.71718738426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45949.71718738426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45949.71718738426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45949.71718738426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45949.71718738426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45949.71718738426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45949.71718738426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45949.71718738426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45949.71718738426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45949.71718738426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45949.71718738426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45949.71718738426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45949.71718738426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45949.71718738426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45949.71718738426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45949.71718738426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45949.71718738426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45949.71718738426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45949.71718738426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45949.71718738426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45949.71718738426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45949.71718738426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45949.71718738426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45949.71718738426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45949.71718738426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45949.71718738426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45949.71718738426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45949.71718738426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45949.71718738426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45949.71718738426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45949.71718738426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45949.71718738426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45949.71718738426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45949.71718738426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45949.71718738426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45949.71718738426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45949.71718738426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45949.71718738426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45949.71718738426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45949.71718738426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45949.71718738426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45949.71718738426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45949.71718738426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45949.71718738426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45949.71718738426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45949.71718738426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45949.71718738426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45949.71718738426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45949.71718738426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45949.71718738426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45949.71718738426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45949.71718738426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45949.71718738426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45949.71718738426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45949.71718738426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45949.71718738426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45949.71718738426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45949.71718738426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45949.71718738426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45949.71718738426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45949.71718738426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45949.71718738426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45949.71718738426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45949.71718738426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45949.71718738426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45949.71718738426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45949.71718738426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45949.71718738426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45949.71718738426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45949.71718738426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45949.71718738426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45949.71718738426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45949.71718738426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45949.71718738426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45949.71718738426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45949.71718738426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45949.71718738426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45949.71718738426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45949.71718738426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45949.71718738426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45949.71718738426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45949.71718738426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45949.71718738426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45949.71718738426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45949.71718738426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45949.71718738426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45949.71718738426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45949.71718738426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45949.71718738426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45949.71718738426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45949.71718738426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45949.71718738426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45949.71718738426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45949.71718738426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45949.71718738426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45949.71718738426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45949.71718738426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45949.71718738426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45949.71718738426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45949.71718738426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45949.71718738426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45949.71718738426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45949.71718738426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45949.71718738426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45949.71718738426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45949.71718738426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45949.71718738426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45949.71718738426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45949.71718738426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45949.71718738426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45949.71718738426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45949.71718738426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45949.71718738426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45949.71718738426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45949.71718738426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45949.71718738426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45949.71718738426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45949.71718738426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45949.71718738426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45949.71718738426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45949.71718738426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45949.71718738426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45949.71718738426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45949.71718738426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45949.71718738426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45949.71718738426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45949.71718738426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45949.71718738426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45949.71718738426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45949.71718738426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45949.71718738426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45949.71718738426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45949.71718738426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45949.71718738426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45949.71718738426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45949.71718738426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45949.71718738426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45949.71718738426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45949.71718738426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45949.71718738426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45949.71718738426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45949.71718738426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45949.71718738426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45949.71718738426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45949.71718738426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45949.71718738426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45949.71718738426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45949.71718738426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45949.71718738426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45949.71718738426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45949.71718738426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45949.71718738426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45949.71718738426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45949.71718738426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45949.71718738426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45949.71718738426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45949.71718738426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45949.71718738426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45949.71718738426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45949.71718738426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45949.71718738426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45949.71718738426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45949.71718738426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45949.71718738426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45949.71718738426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45949.71718738426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45949.71718738426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45949.71718738426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45949.71718738426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45949.71718738426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45949.71718738426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45949.71718738426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45949.71718738426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45949.71718738426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45949.71718738426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45949.71718738426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45949.71718738426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45949.71718738426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45949.71718738426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45949.71718738426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45949.71718738426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45949.71718738426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45949.71718738426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45949.71718738426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45949.71718738426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45949.71718738426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45949.71718738426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45949.71718738426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45949.71718738426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45949.71718738426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45949.71718738426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45949.71718738426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45949.71718738426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45949.71718738426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45949.71718738426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45949.71718738426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45949.71718738426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45949.71718738426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45949.71718738426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45949.71718738426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45949.71718738426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45949.71718738426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45949.71718738426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45949.71718738426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45949.71718738426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45949.71718738426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45949.71718738426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45949.71718738426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45949.71718738426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45949.71718738426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45949.71718738426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45949.71718738426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45949.71718738426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45949.71718738426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45949.71718738426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45949.71718738426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45949.71718738426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45949.71718738426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45949.71718738426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45949.71718738426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45949.71718738426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45949.71718738426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45949.71718738426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45949.71718738426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45949.71718738426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45949.71718738426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45949.71718738426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45949.71718738426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45949.71718738426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45949.71718738426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45949.71718738426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45949.71718738426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45949.71718738426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45949.71718738426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45949.71718738426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45949.71718738426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45949.71718738426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45949.71718738426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45949.71718738426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45949.71718738426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45949.71718738426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45949.71718738426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45949.71718738426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45949.71718738426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45949.71718738426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45949.71718738426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45949.71718738426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45949.71718738426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45949.71718738426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45949.71718738426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45949.71718738426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45949.71718738426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45949.71718738426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45949.71718738426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45949.71718738426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45949.71718738426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45949.71718738426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45949.71718738426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45949.71718738426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45949.71718738426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45949.71718738426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45949.71718738426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45949.71718738426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45949.71718738426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45949.71718738426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45949.71718738426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45949.71718738426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45949.71718738426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45949.71718738426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45949.71718738426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45949.71718738426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45949.71718738426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45949.71718738426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45949.71718738426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45949.71718738426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45949.71718738426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45949.71718738426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45949.71718738426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45949.71718738426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45949.71718738426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45949.71718738426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45949.71718738426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45949.71718738426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45949.71718738426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45949.71718738426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45949.71718738426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45949.71718738426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45949.71718738426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45949.71718738426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45949.71718738426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45949.71718738426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45949.71718738426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45949.71718738426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45949.71718738426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45949.71718738426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45949.71718738426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45949.71718738426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45949.71718738426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45949.71718738426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45949.71718738426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45949.71718738426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45949.71718738426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45949.71718738426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45949.71718738426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45949.71718738426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45949.71718738426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45949.71718738426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45949.71718738426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45949.71718738426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45949.71718738426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45949.71718738426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45949.71718738426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45949.71718738426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45949.71718738426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45949.71718738426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45949.71718738426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45949.71718738426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45949.71718738426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45949.71718738426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45949.71718738426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45949.71718738426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45949.71718738426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45949.71718738426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45949.71718738426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45949.71718738426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45949.71718738426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45949.71718738426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45949.71718738426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45949.71718738426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45949.71718738426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45949.71718738426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45949.71718738426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45949.71718738426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45949.71718738426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45949.71718738426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45949.71718738426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45949.71718738426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45949.71718738426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45949.71718738426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45949.71718738426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45949.71718738426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45949.71718738426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45949.71718738426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45949.71718738426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45949.71718738426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45949.71718738426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45949.71718738426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45949.71718738426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45949.71718738426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45949.71718738426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45949.71718738426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45949.71718738426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45949.71718738426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45949.71718738426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45949.71718738426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45949.71718738426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45949.71718738426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45949.71718738426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45949.71718738426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45949.71718738426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45949.71718738426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45949.71718738426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45949.71718738426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45949.71718738426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45949.71718738426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45949.71718738426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45949.71718738426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45949.71718738426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45949.71718738426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45949.71718738426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45949.71718738426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45949.71718738426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45949.71718738426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45949.71718738426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45949.71718738426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45949.71718738426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45949.71718738426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45949.71718738426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45949.71718738426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45949.71718738426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45949.71718738426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45949.71718738426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45949.71718738426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45949.71718738426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45949.71718738426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45949.71718738426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45949.71718738426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45949.71718738426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45949.71718738426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45949.71718738426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45949.71718738426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45949.71718738426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45949.71718738426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45949.71718738426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45949.71718738426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45949.71718738426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45949.71718738426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45949.71718738426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45949.71718738426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45949.71718738426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45949.71718738426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45949.71718738426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45949.71718738426</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246.23646979166369</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3" t="s">
        <v>37263</v>
      </c>
      <c r="E3" s="100" t="s">
        <v>38964</v>
      </c>
      <c r="F3" s="125">
        <v>45949.649988425925</v>
      </c>
      <c r="G3" s="126">
        <f ca="1">IFERROR(NOW()-F3,"")</f>
        <v>6.7198958335211501E-2</v>
      </c>
      <c r="H3" s="125">
        <v>45949.635243055556</v>
      </c>
      <c r="I3" s="121" t="str">
        <f>IFERROR(VLOOKUP(D3,DB!A:F,6,0),"")</f>
        <v>SCECO</v>
      </c>
      <c r="J3" s="121" t="str">
        <f>IFERROR(VLOOKUP(D3,DB!A:G,7,0),"")</f>
        <v>Dead</v>
      </c>
      <c r="K3" s="127" t="s">
        <v>39059</v>
      </c>
      <c r="L3" s="123" t="str">
        <f>IFERROR(VLOOKUP(D3,DB!A:I,9,0),"")</f>
        <v>Latis</v>
      </c>
    </row>
    <row r="4" spans="1:16" ht="15" customHeight="1">
      <c r="A4" s="121"/>
      <c r="B4" s="121" t="str">
        <f>IFERROR(VLOOKUP(D4,DB!A:K,11,0),"")</f>
        <v/>
      </c>
      <c r="C4" s="122"/>
      <c r="D4" s="123"/>
      <c r="E4" s="100"/>
      <c r="F4" s="125"/>
      <c r="G4" s="126">
        <f ca="1">IFERROR(NOW()-F4,"")</f>
        <v>45949.71718738426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45949.71718738426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45949.71718738426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45949.71718738426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45949.71718738426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45949.71718738426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45949.71718738426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45949.71718738426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45949.71718738426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45949.71718738426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45949.71718738426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45949.71718738426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45949.71718738426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45949.71718738426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45949.71718738426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45949.71718738426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45949.71718738426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45949.71718738426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45949.71718738426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45949.71718738426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45949.71718738426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45949.71718738426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45949.71718738426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45949.71718738426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45949.71718738426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45949.71718738426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45949.71718738426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45949.71718738426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45949.71718738426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45949.71718738426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45949.71718738426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45949.71718738426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45949.71718738426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45949.71718738426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45949.71718738426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45949.71718738426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45949.71718738426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45949.71718738426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45949.71718738426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45949.71718738426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45949.71718738426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45949.71718738426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45949.71718738426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45949.71718738426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45949.71718738426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45949.71718738426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45949.71718738426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45949.71718738426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45949.71718738426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45949.71718738426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45949.71718738426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45949.71718738426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45949.71718738426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45949.71718738426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45949.71718738426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45949.71718738426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45949.71718738426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45949.71718738426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45949.71718738426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45949.71718738426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45949.71718738426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45949.71718738426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45949.71718738426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45949.71718738426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45949.71718738426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45949.71718738426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45949.71718738426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45949.71718738426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45949.71718738426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45949.71718738426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45949.71718738426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45949.71718738426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45949.71718738426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45949.71718738426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45949.71718738426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45949.71718738426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45949.71718738426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45949.71718738426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45949.71718738426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45949.71718738426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45949.71718738426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45949.71718738426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45949.71718738426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45949.71718738426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45949.71718738426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45949.71718738426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45949.71718738426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45949.71718738426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45949.71718738426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45949.71718738426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45949.71718738426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45949.71718738426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45949.71718738426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45949.71718738426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45949.71718738426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45949.71718738426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45949.71718738426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45949.71718738426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45949.71718738426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45949.71718738426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45949.71718738426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45949.71718738426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45949.71718738426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45949.71718738426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45949.71718738426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45949.71718738426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45949.71718738426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45949.71718738426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45949.71718738426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45949.71718738426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45949.71718738426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45949.71718738426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45949.71718738426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45949.71718738426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45949.71718738426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45949.71718738426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45949.71718738426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45949.71718738426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45949.71718738426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45949.71718738426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45949.71718738426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45949.71718738426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45949.71718738426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45949.71718738426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45949.71718738426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45949.71718738426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45949.71718738426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45949.71718738426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45949.71718738426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45949.71718738426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45949.71718738426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45949.71718738426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45949.71718738426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45949.71718738426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45949.71718738426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45949.71718738426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45949.71718738426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45949.71718738426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45949.71718738426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45949.71718738426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45949.71718738426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45949.71718738426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45949.71718738426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45949.71718738426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45949.71718738426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45949.71718738426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45949.71718738426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45949.71718738426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45949.71718738426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45949.71718738426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45949.71718738426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45949.71718738426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45949.71718738426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45949.71718738426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45949.71718738426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45949.71718738426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45949.71718738426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45949.71718738426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45949.71718738426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45949.71718738426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45949.71718738426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45949.71718738426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45949.71718738426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45949.71718738426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45949.71718738426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45949.71718738426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45949.71718738426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45949.71718738426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45949.71718738426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45949.71718738426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45949.71718738426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45949.71718738426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45949.71718738426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45949.71718738426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45949.71718738426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45949.71718738426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45949.71718738426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45949.71718738426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45949.71718738426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45949.71718738426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45949.71718738426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45949.71718738426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45949.71718738426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45949.71718738426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45949.71718738426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45949.71718738426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45949.71718738426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45949.71718738426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45949.71718738426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45949.71718738426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45949.71718738426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45949.71718738426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45949.71718738426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45949.71718738426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45949.71718738426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45949.71718738426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45949.71718738426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45949.71718738426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45949.71718738426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45949.71718738426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45949.71718738426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45949.71718738426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45949.71718738426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45949.71718738426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45949.71718738426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45949.71718738426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45949.71718738426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45949.71718738426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45949.71718738426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45949.71718738426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45949.71718738426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45949.71718738426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45949.71718738426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45949.71718738426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45949.71718738426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45949.71718738426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45949.71718738426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45949.71718738426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45949.71718738426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45949.71718738426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45949.71718738426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45949.71718738426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45949.71718738426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45949.71718738426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45949.71718738426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45949.71718738426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45949.71718738426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45949.71718738426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45949.71718738426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45949.71718738426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45949.71718738426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45949.71718738426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45949.71718738426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45949.71718738426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45949.71718738426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45949.71718738426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45949.71718738426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45949.71718738426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45949.71718738426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45949.71718738426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45949.71718738426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45949.71718738426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45949.71718738426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45949.71718738426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45949.71718738426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45949.71718738426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45949.71718738426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45949.71718738426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45949.71718738426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45949.71718738426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45949.71718738426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45949.71718738426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45949.71718738426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45949.71718738426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45949.71718738426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45949.71718738426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45949.71718738426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45949.71718738426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45949.71718738426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45949.71718738426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45949.71718738426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45949.71718738426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45949.71718738426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45949.71718738426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45949.71718738426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45949.71718738426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45949.71718738426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45949.71718738426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45949.71718738426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45949.71718738426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45949.71718738426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45949.71718738426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45949.71718738426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45949.71718738426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45949.71718738426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45949.71718738426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45949.71718738426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45949.71718738426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45949.71718738426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45949.71718738426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45949.71718738426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45949.71718738426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45949.71718738426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45949.71718738426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45949.71718738426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45949.71718738426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45949.71718738426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45949.71718738426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45949.71718738426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45949.71718738426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45949.71718738426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45949.71718738426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45949.71718738426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45949.71718738426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45949.71718738426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45949.71718738426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45949.71718738426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45949.71718738426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45949.71718738426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45949.71718738426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45949.71718738426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45949.71718738426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45949.71718738426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45949.71718738426</v>
      </c>
      <c r="H307" s="125"/>
      <c r="I307" s="121" t="str">
        <f>IFERROR(VLOOKUP(D307,DB!A:F,6,0),"")</f>
        <v/>
      </c>
      <c r="J307" s="121" t="str">
        <f>IFERROR(VLOOKUP(D307,DB!A:G,7,0),"")</f>
        <v/>
      </c>
      <c r="K307" s="127"/>
      <c r="L307" s="123" t="str">
        <f>IFERROR(VLOOKUP(D307,DB!A:I,9,0),"")</f>
        <v/>
      </c>
    </row>
    <row r="308" spans="1:12" ht="15" customHeight="1">
      <c r="A308" s="128"/>
      <c r="B308" s="128" t="str">
        <f>IFERROR(VLOOKUP(D308,DB!A:K,11,0),"")</f>
        <v/>
      </c>
      <c r="C308" s="129"/>
      <c r="D308" s="130"/>
      <c r="E308" s="131"/>
      <c r="F308" s="132"/>
      <c r="G308" s="133">
        <f ca="1">IFERROR(NOW()-F308,"")</f>
        <v>45949.71718738426</v>
      </c>
      <c r="H308" s="132"/>
      <c r="I308" s="128" t="str">
        <f>IFERROR(VLOOKUP(D308,DB!A:F,6,0),"")</f>
        <v/>
      </c>
      <c r="J308" s="128" t="str">
        <f>IFERROR(VLOOKUP(D308,DB!A:G,7,0),"")</f>
        <v/>
      </c>
      <c r="K308" s="134"/>
      <c r="L308" s="130" t="str">
        <f>IFERROR(VLOOKUP(D308,DB!A:I,9,0),"")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5"/>
  <sheetViews>
    <sheetView workbookViewId="0">
      <selection activeCell="A6" sqref="A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57.885127199071576</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50">
        <f t="shared" ref="G3" ca="1" si="0">IFERROR(NOW()-F3,"")</f>
        <v>23.528310069443251</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4.9456133101848536</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39047</v>
      </c>
      <c r="F5" s="164">
        <v>45948.661111111112</v>
      </c>
      <c r="G5" s="165">
        <f ca="1">IFERROR(NOW()-F5,"")</f>
        <v>1.0560762731474824</v>
      </c>
      <c r="H5" s="164">
        <v>45948.661111111112</v>
      </c>
      <c r="I5" s="163" t="str">
        <f>IFERROR(VLOOKUP(D5,DB!A:F,6,0),"")</f>
        <v>SCECO</v>
      </c>
      <c r="J5" s="163" t="str">
        <f>IFERROR(VLOOKUP(D5,DB!A:G,7,0),"")</f>
        <v>Dead</v>
      </c>
      <c r="K5" s="163" t="s">
        <v>39067</v>
      </c>
      <c r="L5" s="163" t="str">
        <f>IFERROR(VLOOKUP(D5,DB!A:I,9,0),"")</f>
        <v>Latis</v>
      </c>
    </row>
    <row r="6" spans="1:13" ht="15">
      <c r="A6" s="163" t="s">
        <v>39068</v>
      </c>
      <c r="B6" s="163" t="str">
        <f>IFERROR(VLOOKUP(D6,DB!A:K,11,0),"")</f>
        <v>R5</v>
      </c>
      <c r="C6" s="163">
        <v>1</v>
      </c>
      <c r="D6" s="163" t="s">
        <v>38442</v>
      </c>
      <c r="E6" s="163" t="s">
        <v>38964</v>
      </c>
      <c r="F6" s="164">
        <v>45949.705127314817</v>
      </c>
      <c r="G6" s="165">
        <f ca="1">IFERROR(NOW()-F6,"")</f>
        <v>1.2060069442668464E-2</v>
      </c>
      <c r="H6" s="164">
        <v>45949.698877314811</v>
      </c>
      <c r="I6" s="163" t="str">
        <f>IFERROR(VLOOKUP(D6,DB!A:F,6,0),"")</f>
        <v>SCECO</v>
      </c>
      <c r="J6" s="163" t="str">
        <f>IFERROR(VLOOKUP(D6,DB!A:G,7,0),"")</f>
        <v>Haj Removal</v>
      </c>
      <c r="K6" s="163" t="s">
        <v>39069</v>
      </c>
      <c r="L6" s="163" t="str">
        <f>IFERROR(VLOOKUP(D6,DB!A:I,9,0),"")</f>
        <v>Latis</v>
      </c>
    </row>
    <row r="7" spans="1:13" ht="15">
      <c r="A7" s="163"/>
      <c r="B7" s="163" t="str">
        <f>IFERROR(VLOOKUP(D7,DB!A:K,11,0),"")</f>
        <v/>
      </c>
      <c r="C7" s="163"/>
      <c r="D7" s="163"/>
      <c r="E7" s="163"/>
      <c r="F7" s="164"/>
      <c r="G7" s="165">
        <f ca="1">IFERROR(NOW()-F7,"")</f>
        <v>45949.71718738426</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45949.71718738426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45949.71718738426</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45949.71718738426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45949.71718738426</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45949.71718738426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45949.71718738426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45949.71718738426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45949.71718738426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45949.71718738426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45949.71718738426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45949.71718738426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45949.71718738426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45949.71718738426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45949.71718738426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45949.71718738426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45949.71718738426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45949.71718738426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45949.71718738426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45949.71718738426</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45949.71718738426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45949.71718738426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45949.71718738426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45949.71718738426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45949.71718738426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45949.71718738426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45949.71718738426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45949.71718738426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45949.71718738426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45949.71718738426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45949.71718738426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45949.71718738426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45949.71718738426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45949.71718738426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45949.71718738426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45949.71718738426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45949.71718738426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45949.71718738426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45949.71718738426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45949.71718738426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45949.717187152775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45949.717187152775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45949.717187152775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45949.717187152775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45949.71718738426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45949.71718738426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45949.71718738426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45949.71718738426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45949.71718738426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45949.71718738426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45949.71718738426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45949.71718738426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45949.71718738426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45949.71718738426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45949.71718738426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45949.71718738426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45949.71718738426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45949.71718738426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45949.71718738426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45949.71718738426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45949.71718738426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45949.71718738426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45949.71718738426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45949.71718738426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45949.71718738426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45949.71718738426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45949.71718738426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45949.71718738426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45949.71718738426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45949.71718738426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45949.71718738426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45949.71718738426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45949.71718738426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45949.71718738426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45949.71718738426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45949.71718738426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45949.71718738426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45949.71718738426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45949.71718738426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45949.71718738426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45949.71718738426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45949.71718738426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45949.71718738426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45949.71718738426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45949.71718738426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45949.71718738426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45949.71718738426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45949.71718738426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45949.71718738426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45949.71718738426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45949.71718738426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45949.71718738426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45949.71718738426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45949.71718738426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45949.71718738426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45949.71718738426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45949.71718738426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45949.71718738426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45949.71718738426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45949.71718738426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45949.71718738426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45949.71718738426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45949.71718738426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45949.71718738426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45949.71718738426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45949.71718738426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45949.71718738426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45949.71718738426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45949.71718738426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45949.71718738426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45949.71718738426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45949.71718738426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45949.71718738426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45949.71718738426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45949.71718738426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45949.71718738426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45949.71718738426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45949.71718738426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45949.71718738426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45949.71718738426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45949.71718738426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45949.71718738426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45949.71718738426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45949.71718738426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45949.71718738426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45949.71718738426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45949.71718738426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45949.71718738426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45949.71718738426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45949.71718738426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45949.71718738426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45949.71718738426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45949.71718738426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45949.71718738426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45949.71718738426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45949.71718738426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45949.71718738426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45949.71718738426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45949.71718738426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45949.71718738426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45949.71718738426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45949.71718738426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45949.71718738426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45949.71718738426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45949.71718738426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45949.71718738426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45949.71718738426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45949.71718738426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45949.71718738426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45949.71718738426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45949.71718738426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45949.71718738426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45949.71718738426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45949.71718738426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45949.71718738426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45949.71718738426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45949.71718738426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45949.71718738426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45949.71718738426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45949.71718738426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45949.71718738426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45949.71718738426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45949.71718738426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45949.71718738426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45949.71718738426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45949.71718738426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45949.71718738426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45949.71718738426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45949.71718738426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45949.71718738426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45949.71718738426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45949.71718738426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45949.71718738426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45949.71718738426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45949.71718738426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45949.71718738426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45949.71718738426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45949.71718738426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45949.71718738426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45949.71718738426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45949.71718738426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45949.71718738426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45949.71718738426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45949.71718738426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45949.71718738426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45949.71718738426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45949.71718738426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45949.71718738426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45949.71718738426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45949.71718738426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45949.71718738426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45949.71718738426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45949.71718738426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45949.71718738426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45949.71718738426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45949.71718738426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45949.71718738426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45949.71718738426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45949.71718738426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45949.71718738426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45949.71718738426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45949.71718738426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45949.71718738426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45949.71718738426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45949.71718738426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45949.71718738426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45949.71718738426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45949.71718738426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45949.71718738426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45949.71718738426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45949.71718738426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45949.71718738426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45949.71718738426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45949.71718738426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45949.71718738426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45949.71718738426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45949.71718738426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45949.71718738426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45949.71718738426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45949.71718738426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45949.71718738426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45949.71718738426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45949.71718738426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45949.71718738426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45949.71718738426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45949.71718738426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45949.71718738426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45949.71718738426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45949.71718738426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45949.71718738426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45949.71718738426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45949.71718738426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45949.71718738426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45949.71718738426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45949.71718738426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45949.71718738426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45949.71718738426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45949.71718738426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45949.71718738426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45949.71718738426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45949.71718738426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45949.71718738426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45949.71718738426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45949.71718738426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45949.71718738426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45949.71718738426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45949.71718738426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45949.71718738426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45949.71718738426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45949.71718738426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45949.71718738426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45949.71718738426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45949.71718738426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45949.71718738426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45949.71718738426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45949.71718738426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45949.71718738426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45949.71718738426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45949.71718738426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45949.71718738426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45949.71718738426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45949.71718738426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45949.71718738426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45949.71718738426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45949.71718738426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45949.71718738426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45949.71718738426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45949.71718738426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45949.71718738426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45949.71718738426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45949.71718738426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45949.71718738426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45949.71718738426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45949.71718738426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45949.71718738426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45949.71718738426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45949.71718738426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45949.71718738426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45949.71718738426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45949.71718738426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45949.71718738426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45949.71718738426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45949.71718738426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45949.71718738426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45949.71718738426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45949.71718738426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45949.71718738426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45949.71718738426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45949.71718738426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45949.71718738426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45949.71718738426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45949.71718738426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45949.71718738426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45949.71718738426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45949.71718738426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45949.71718738426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45949.71718738426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45949.71718738426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45949.71718738426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45949.71718738426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45949.71718738426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45949.71718738426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45949.71718738426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45949.71718738426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45949.71718738426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45949.71718738426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45949.71718738426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45949.71718738426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45949.71718738426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45949.71718738426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45949.71718738426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45949.71718738426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45949.71718738426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45949.71718738426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45949.71718738426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45949.71718738426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45949.71718738426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45949.71718738426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45949.71718738426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45949.71718738426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45949.71718738426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45949.71718738426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45949.71718738426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45949.71718738426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45949.71718738426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45949.71718738426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45949.71718738426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45949.71718738426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45949.71718738426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45949.71718738426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45949.71718738426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45949.71718738426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45949.71718738426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45949.71718738426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45949.71718738426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45949.71718738426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45949.71718738426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45949.71718738426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45949.71718738426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45949.71718738426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45949.71718738426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45949.71718738426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45949.71718738426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45949.71718738426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45949.71718738426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45949.71718738426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45949.71718738426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45949.71718738426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45949.71718738426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45949.71718738426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45949.71718738426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45949.71718738426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45949.71718738426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45949.71718738426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45949.71718738426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45949.71718738426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45949.71718738426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45949.71718738426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45949.71718738426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45949.71718738426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45949.71718738426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45949.71718738426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45949.71718738426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45949.71718738426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45949.71718738426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45949.71718738426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45949.71718738426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45949.71718738426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45949.71718738426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45949.71718738426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45949.71718738426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45949.71718738426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45949.71718738426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45949.71718738426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45949.71718738426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45949.71718738426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45949.71718738426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45949.71718738426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45949.71718738426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45949.71718738426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45949.71718738426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45949.71718738426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45949.71718738426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45949.71718738426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45949.71718738426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45949.71718738426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45949.71718738426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45949.71718738426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45949.71718738426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45949.71718738426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45949.71718738426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45949.71718738426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45949.71718738426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45949.71718738426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45949.71718738426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45949.71718738426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45949.71718738426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45949.71718738426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45949.71718738426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45949.71718738426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45949.71718738426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45949.71718738426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45949.71718738426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45949.71718738426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45949.71718738426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45949.71718738426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45949.71718738426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45949.71718738426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45949.71718738426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45949.71718738426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45949.71718738426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45949.71718738426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45949.71718738426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45949.71718738426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45949.71718738426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45949.71718738426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45949.71718738426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45949.71718738426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45949.71718738426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45949.71718738426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45949.71718738426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45949.71718738426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45949.71718738426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45949.71718738426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45949.71718738426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45949.71718738426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45949.71718738426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45949.71718738426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45949.71718738426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45949.71718738426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45949.71718738426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45949.71718738426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45949.71718738426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45949.71718738426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45949.71718738426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45949.71718738426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45949.71718738426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45949.71718738426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45949.71718738426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45949.71718738426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45949.71718738426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45949.71718738426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45949.71718738426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45949.71718738426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45949.71718738426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45949.71718738426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45949.71718738426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45949.71718738426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45949.71718738426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45949.71718738426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45949.71718738426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45949.71718738426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45949.71718738426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45949.71718738426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45949.71718738426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45949.71718738426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45949.71718738426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45949.71718738426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45949.71718738426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45949.71718738426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45949.71718738426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45949.71718738426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45949.71718738426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45949.71718738426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45949.71718738426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45949.71718738426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45949.71718738426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45949.71718738426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45949.71718738426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45949.71718738426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45949.71718738426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45949.71718738426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45949.71718738426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45949.71718738426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45949.71718738426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45949.71718738426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45949.71718738426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45949.71718738426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45949.71718738426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45949.71718738426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45949.71718738426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45949.71718738426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45949.71718738426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45949.71718738426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45949.71718738426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45949.71718738426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45949.71718738426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45949.71718738426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45949.71718738426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45949.71718738426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45949.71718738426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45949.71718738426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45949.71718738426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45949.71718738426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45949.71718738426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45949.71718738426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45949.71718738426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45949.71718738426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45949.71718738426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45949.71718738426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45949.71718738426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45949.71718738426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45949.71718738426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45949.71718738426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45949.71718738426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45949.71718738426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45949.71718738426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45949.71718738426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45949.71718738426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45949.71718738426</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45949.71718738426</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45949.71718738426</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45949.71718738426</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45949.71718738426</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45949.71718738426</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45949.71718738426</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45949.71718738426</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45949.71718738426</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45949.71718738426</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45949.71718738426</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45949.71718738426</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45949.71718738426</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45949.71718738426</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45949.71718738426</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45949.71718738426</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45949.71718738426</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45949.71718738426</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45949.71718738426</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45949.71718738426</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45949.71718738426</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45949.71718738426</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45949.71718738426</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45949.71718738426</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45949.71718738426</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45949.71718738426</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45949.71718738426</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45949.71718738426</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45949.71718738426</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45949.71718738426</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45949.71718738426</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45949.71718738426</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45949.71718738426</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45949.71718738426</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45949.71718738426</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45949.71718738426</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45949.71718738426</v>
      </c>
      <c r="H552" s="164"/>
      <c r="I552" s="163" t="str">
        <f>IFERROR(VLOOKUP(D552,DB!A:F,6,0),"")</f>
        <v/>
      </c>
      <c r="J552" s="163" t="str">
        <f>IFERROR(VLOOKUP(D552,DB!A:G,7,0),"")</f>
        <v/>
      </c>
      <c r="K552" s="163"/>
      <c r="L552" s="163" t="str">
        <f>IFERROR(VLOOKUP(D552,DB!A:I,9,0),"")</f>
        <v/>
      </c>
    </row>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62" ht="15"/>
    <row r="663" ht="15"/>
    <row r="665" ht="15"/>
    <row r="666" ht="15"/>
    <row r="667" ht="15"/>
    <row r="668" ht="15"/>
    <row r="670" ht="15"/>
    <row r="671" ht="15"/>
    <row r="678" ht="15"/>
    <row r="679" ht="15"/>
    <row r="680" ht="15"/>
    <row r="681" ht="15"/>
    <row r="682" ht="15"/>
    <row r="683" ht="15"/>
    <row r="686" ht="15"/>
    <row r="687" ht="15"/>
    <row r="688" ht="15"/>
    <row r="689" ht="15"/>
    <row r="690" ht="15"/>
    <row r="691" ht="15"/>
    <row r="692" ht="15"/>
    <row r="693" ht="15"/>
    <row r="694" ht="15"/>
    <row r="695" ht="15"/>
    <row r="696" ht="15"/>
    <row r="697"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791" ht="15"/>
    <row r="792" ht="15"/>
    <row r="793" ht="15"/>
    <row r="794" ht="15"/>
    <row r="795" ht="15"/>
    <row r="796" ht="15"/>
    <row r="797" ht="15"/>
    <row r="798" ht="15"/>
    <row r="799" ht="15"/>
    <row r="800"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3"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9" ht="15"/>
    <row r="920" ht="15"/>
    <row r="1090" ht="15"/>
    <row r="1091" ht="15"/>
    <row r="1092" ht="15"/>
    <row r="1093" ht="15"/>
    <row r="1094" ht="15"/>
    <row r="1095" ht="15"/>
    <row r="1101" ht="15"/>
    <row r="1102" ht="15"/>
    <row r="1103" ht="15"/>
    <row r="1104" ht="15"/>
    <row r="1105" ht="15"/>
    <row r="1106" ht="15"/>
    <row r="1107"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8" ht="15"/>
    <row r="1159" ht="15"/>
    <row r="1165" ht="15"/>
    <row r="1166" ht="15"/>
    <row r="1168" ht="15"/>
    <row r="1169" ht="15"/>
    <row r="1170" ht="15"/>
    <row r="1171" ht="15"/>
    <row r="1172" ht="15"/>
    <row r="1173" ht="15"/>
    <row r="1174" ht="15"/>
    <row r="1176" ht="15"/>
    <row r="1177" ht="15"/>
    <row r="1178"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6" ht="15"/>
    <row r="1277" ht="15"/>
    <row r="1278" ht="15"/>
    <row r="1279" ht="15"/>
    <row r="1280" ht="15"/>
    <row r="1281" ht="15"/>
    <row r="1282" ht="15"/>
    <row r="1284" ht="15"/>
    <row r="1285" ht="15"/>
    <row r="1286" ht="15"/>
    <row r="1287" ht="15"/>
    <row r="1288" ht="15"/>
    <row r="1289" ht="15"/>
    <row r="1290" ht="15"/>
    <row r="1291" ht="15"/>
    <row r="1292" ht="15"/>
    <row r="1293" ht="15"/>
    <row r="1294" ht="15"/>
    <row r="1296" ht="15"/>
    <row r="1297" ht="15"/>
    <row r="1298" ht="15"/>
    <row r="1299" ht="15"/>
    <row r="1300" ht="15"/>
    <row r="1301" ht="15"/>
    <row r="1302" ht="15"/>
    <row r="1303" ht="15"/>
    <row r="1304" ht="15"/>
    <row r="1305" ht="15"/>
    <row r="1313" ht="15"/>
    <row r="1314" ht="15"/>
    <row r="1317" ht="15"/>
    <row r="1318" ht="15"/>
    <row r="1319" ht="15"/>
    <row r="1320" ht="15"/>
    <row r="1321" ht="15"/>
    <row r="1322" ht="15"/>
    <row r="1323" ht="15"/>
    <row r="1324" ht="15"/>
    <row r="1327" ht="15"/>
    <row r="1328" ht="15"/>
    <row r="1329" ht="15"/>
    <row r="1330" ht="15"/>
    <row r="1331" ht="15"/>
    <row r="1332" ht="15"/>
    <row r="1333" ht="15"/>
    <row r="1334" ht="15"/>
    <row r="1335" ht="15"/>
    <row r="1336" ht="15"/>
    <row r="1337" ht="15"/>
    <row r="1338" ht="15"/>
    <row r="1340" ht="15"/>
    <row r="1341" ht="15"/>
    <row r="1342" ht="15"/>
    <row r="1345" ht="15"/>
  </sheetData>
  <dataValidations count="2">
    <dataValidation allowBlank="1" showInputMessage="1" showErrorMessage="1" sqref="E1" xr:uid="{920C6338-E771-4DAE-8C89-92A9093EA4DE}"/>
    <dataValidation type="list" allowBlank="1" showInputMessage="1" showErrorMessage="1" sqref="E2:E5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1"/>
  <sheetViews>
    <sheetView workbookViewId="0">
      <selection activeCell="A5" sqref="A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10.188124652777333</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0.80630752314755227</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39074</v>
      </c>
      <c r="B4" s="105" t="str">
        <f>IFERROR(VLOOKUP(D4,DB!A:K,11,0),"")</f>
        <v>R6</v>
      </c>
      <c r="C4" s="107">
        <v>2</v>
      </c>
      <c r="D4" s="105" t="s">
        <v>32685</v>
      </c>
      <c r="E4" s="142" t="s">
        <v>38964</v>
      </c>
      <c r="F4" s="109"/>
      <c r="G4" s="78">
        <f ca="1">IFERROR(NOW()-F4,"-")</f>
        <v>45949.71718738426</v>
      </c>
      <c r="H4" s="109">
        <v>45949.693472222221</v>
      </c>
      <c r="I4" s="105" t="str">
        <f>IFERROR(VLOOKUP(D4,DB!A:F,6,0),"")</f>
        <v>SCECO</v>
      </c>
      <c r="J4" s="104" t="str">
        <f>IFERROR(VLOOKUP(D4,DB!A:G,7,0),"")</f>
        <v>Dead</v>
      </c>
      <c r="K4" s="110" t="s">
        <v>39075</v>
      </c>
      <c r="L4" s="111" t="str">
        <f>IFERROR(VLOOKUP(D4,DB!A:I,9,0),"")</f>
        <v>Latis</v>
      </c>
    </row>
    <row r="5" spans="1:16383" ht="31.5" customHeight="1">
      <c r="A5" s="106" t="s">
        <v>39076</v>
      </c>
      <c r="B5" s="105" t="str">
        <f>IFERROR(VLOOKUP(D5,DB!A:K,11,0),"")</f>
        <v>R6</v>
      </c>
      <c r="C5" s="107">
        <v>1</v>
      </c>
      <c r="D5" s="105" t="s">
        <v>32773</v>
      </c>
      <c r="E5" s="108" t="s">
        <v>38964</v>
      </c>
      <c r="F5" s="168">
        <v>45949.700856481482</v>
      </c>
      <c r="G5" s="78">
        <f ca="1">IFERROR(NOW()-F5,"-")</f>
        <v>1.6330902777554002E-2</v>
      </c>
      <c r="H5" s="109">
        <v>45949.707824074074</v>
      </c>
      <c r="I5" s="105" t="str">
        <f>IFERROR(VLOOKUP(D5,DB!A:F,6,0),"")</f>
        <v>SCECO</v>
      </c>
      <c r="J5" s="104" t="str">
        <f>IFERROR(VLOOKUP(D5,DB!A:G,7,0),"")</f>
        <v>Dead</v>
      </c>
      <c r="K5" s="110" t="s">
        <v>39077</v>
      </c>
      <c r="L5" s="111" t="str">
        <f>IFERROR(VLOOKUP(D5,DB!A:I,9,0),"")</f>
        <v>Latis</v>
      </c>
    </row>
    <row r="6" spans="1:16383" ht="31.5" customHeight="1">
      <c r="A6" s="106"/>
      <c r="B6" s="105" t="str">
        <f>IFERROR(VLOOKUP(D6,DB!A:K,11,0),"")</f>
        <v/>
      </c>
      <c r="C6" s="107"/>
      <c r="D6" s="105"/>
      <c r="E6" s="108"/>
      <c r="F6" s="109"/>
      <c r="G6" s="78">
        <f ca="1">IFERROR(NOW()-F6,"-")</f>
        <v>45949.71718738426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45949.71718738426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45949.71718738426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45949.71718738426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45949.71718738426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45949.71718738426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45949.71718738426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45949.71718738426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45949.71718738426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45949.71718738426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45949.71718738426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45949.71718738426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45949.71718738426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45949.71718738426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45949.71718738426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45949.71718738426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45949.71718738426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45949.71718738426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45949.71718738426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45949.71718738426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45949.71718738426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45949.71718738426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45949.71718738426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45949.71718738426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45949.71718738426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45949.71718738426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45949.71718738426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45949.71718738426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45949.71718738426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45949.71718738426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45949.71718738426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45949.71718738426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45949.71718738426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45949.71718738426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45949.71718738426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45949.71718738426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45949.71718738426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45949.71718738426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45949.71718738426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45949.71718738426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45949.71718738426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45949.71718738426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45949.71718738426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45949.71718738426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45949.71718738426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45949.71718738426</v>
      </c>
      <c r="H51" s="109"/>
      <c r="I51" s="105" t="str">
        <f>IFERROR(VLOOKUP(D51,DB!A:F,6,0),"")</f>
        <v/>
      </c>
      <c r="J51" s="104" t="str">
        <f>IFERROR(VLOOKUP(D51,DB!A:G,7,0),"")</f>
        <v/>
      </c>
      <c r="K51" s="110"/>
      <c r="L51" s="111" t="str">
        <f>IFERROR(VLOOKUP(D51,DB!A:I,9,0),"")</f>
        <v/>
      </c>
    </row>
  </sheetData>
  <dataValidations count="2">
    <dataValidation allowBlank="1" showInputMessage="1" showErrorMessage="1" sqref="E1" xr:uid="{380493DB-286A-4683-AF55-C78F04945A49}"/>
    <dataValidation type="list" allowBlank="1" showInputMessage="1" showErrorMessage="1" sqref="E2:E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2025-10-19T14:13:21Z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