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960" documentId="13_ncr:1_{F6CB121F-512D-4AA6-A0C1-0FB36C537598}" xr6:coauthVersionLast="47" xr6:coauthVersionMax="47" xr10:uidLastSave="{59852EBD-A882-4E7A-B193-E4D3958DB3F1}"/>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<sst xmlns="http://schemas.openxmlformats.org/spreadsheetml/2006/main" count="179021" uniqueCount="39102">
  <si>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</si>
  <si>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</si>
  <si>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</si>
  <si>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</si>
  <si>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</si>
  <si>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</si>
  <si>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</si>
  <si>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</si>
  <si>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</si>
  <si>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</si>
  <si>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</si>
  <si>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</si>
  <si>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</si>
  <si>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</si>
  <si>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</si>
  <si>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</si>
  <si>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</si>
  <si>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</si>
  <si>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</si>
  <si>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</si>
  <si>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</si>
  <si>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</si>
  <si>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</si>
  <si>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</si>
  <si>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</si>
  <si>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</si>
  <si>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</si>
  <si>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</si>
  <si>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</si>
  <si>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</si>
  <si>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</si>
  <si>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</si>
  <si>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</si>
  <si>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</si>
  <si>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</si>
  <si>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</si>
  <si>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</si>
  <si>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</si>
  <si>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</si>
  <si>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</si>
  <si>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</si>
  <si>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</si>
  <si>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</si>
  <si>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</si>
  <si>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</si>
  <si>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</si>
  <si>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</si>
  <si>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</si>
  <si>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</si>
  <si>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</si>
  <si>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</si>
  <si>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</si>
  <si>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</si>
  <si>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</si>
  <si>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</si>
  <si>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</si>
  <si>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</si>
  <si>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</si>
  <si>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</si>
  <si>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</si>
  <si>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</si>
  <si>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</si>
  <si>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</si>
  <si>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</si>
  <si>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</si>
  <si>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</si>
  <si>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</si>
  <si>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</si>
  <si>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</si>
  <si>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</si>
  <si>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</si>
  <si>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</si>
  <si>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</si>
  <si>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</si>
  <si>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</si>
  <si>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</si>
  <si>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</si>
  <si>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</si>
  <si>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</si>
  <si>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</si>
  <si>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</si>
  <si>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</si>
  <si>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</si>
  <si>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</si>
  <si>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</si>
  <si>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</si>
  <si>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</si>
  <si>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</si>
  <si>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</si>
  <si>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</si>
  <si>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</si>
  <si>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</si>
  <si>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</si>
  <si>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</si>
  <si>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</si>
  <si>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</si>
  <si>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</si>
  <si>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</si>
  <si>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</si>
  <si>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</si>
  <si>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</si>
  <si>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</si>
  <si>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</si>
  <si>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</si>
  <si>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</si>
  <si>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</si>
  <si>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</si>
  <si>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</si>
  <si>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</si>
  <si>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</si>
  <si>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</si>
  <si>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</si>
  <si>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</si>
  <si>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</si>
  <si>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</si>
  <si>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</si>
  <si>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</si>
  <si>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</si>
  <si>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</si>
  <si>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</si>
  <si>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</si>
  <si>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</si>
  <si>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</si>
  <si>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</si>
  <si>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</si>
  <si>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</si>
  <si>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</si>
  <si>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</si>
  <si>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</si>
  <si>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</si>
  <si>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</si>
  <si>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</si>
  <si>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</si>
  <si>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</si>
  <si>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</si>
  <si>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</si>
  <si>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</si>
  <si>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</si>
  <si>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</si>
  <si>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</si>
  <si>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</si>
  <si>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</si>
  <si>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</si>
  <si>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</si>
  <si>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</si>
  <si>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</si>
  <si>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</si>
  <si>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</si>
  <si>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</si>
  <si>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</si>
  <si>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</si>
  <si>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</si>
  <si>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</si>
  <si>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</si>
  <si>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</si>
  <si>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</si>
  <si>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</si>
  <si>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</si>
  <si>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</si>
  <si>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</si>
  <si>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</si>
  <si>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</si>
  <si>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</si>
  <si>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</si>
  <si>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</si>
  <si>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</si>
  <si>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</si>
  <si>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</si>
  <si>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</si>
  <si>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</si>
  <si>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</si>
  <si>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</si>
  <si>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</si>
  <si>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</si>
  <si>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</si>
  <si>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</si>
  <si>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</si>
  <si>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</si>
  <si>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</si>
  <si>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</si>
  <si>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</si>
  <si>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</si>
  <si>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</si>
  <si>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</si>
  <si>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</si>
  <si>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</si>
  <si>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</si>
  <si>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</si>
  <si>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</si>
  <si>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</si>
  <si>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</si>
  <si>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</si>
  <si>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</si>
  <si>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</si>
  <si>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</si>
  <si>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</si>
  <si>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</si>
  <si>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</si>
  <si>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</si>
  <si>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</si>
  <si>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</si>
  <si>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</si>
  <si>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</si>
  <si>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</si>
  <si>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</si>
  <si>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</si>
  <si>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</si>
  <si>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</si>
  <si>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</si>
  <si>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</si>
  <si>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</si>
  <si>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</si>
  <si>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</si>
  <si>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</si>
  <si>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</si>
  <si>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</si>
  <si>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</si>
  <si>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</si>
  <si>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</si>
  <si>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</si>
  <si>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</si>
  <si>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</si>
  <si>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</si>
  <si>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</si>
  <si>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</si>
  <si>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</si>
  <si>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</si>
  <si>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</si>
  <si>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</si>
  <si>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</si>
  <si>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</si>
  <si>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</si>
  <si>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</si>
  <si>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</si>
  <si>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</si>
  <si>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</si>
  <si>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</si>
  <si>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</si>
  <si>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</si>
  <si>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</si>
  <si>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</si>
  <si>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</si>
  <si>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</si>
  <si>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</si>
  <si>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</si>
  <si>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</si>
  <si>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</si>
  <si>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</si>
  <si>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</si>
  <si>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</si>
  <si>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</si>
  <si>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</si>
  <si>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</si>
  <si>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</si>
  <si>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</si>
  <si>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</si>
  <si>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</si>
  <si>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</si>
  <si>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</si>
  <si>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</si>
  <si>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</si>
  <si>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</si>
  <si>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</si>
  <si>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</si>
  <si>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</si>
  <si>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</si>
  <si>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</si>
  <si>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</si>
  <si>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</si>
  <si>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</si>
  <si>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</si>
  <si>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</si>
  <si>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</si>
  <si>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</si>
  <si>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</si>
  <si>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</si>
  <si>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</si>
  <si>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</si>
  <si>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</si>
  <si>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</si>
  <si>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</si>
  <si>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</si>
  <si>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</si>
  <si>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</si>
  <si>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</si>
  <si>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</si>
  <si>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</si>
  <si>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</si>
  <si>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</si>
  <si>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</si>
  <si>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</si>
  <si>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</si>
  <si>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</si>
  <si>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</si>
  <si>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</si>
  <si>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</si>
  <si>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</si>
  <si>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</si>
  <si>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</si>
  <si>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</si>
  <si>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</si>
  <si>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</si>
  <si>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</si>
  <si>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</si>
  <si>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</si>
  <si>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</si>
  <si>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</si>
  <si>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</si>
  <si>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</si>
  <si>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</si>
  <si>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</si>
  <si>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</si>
  <si>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</si>
  <si>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</si>
  <si>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</si>
  <si>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</si>
  <si>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</si>
  <si>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</si>
  <si>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</si>
  <si>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</si>
  <si>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</si>
  <si>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</si>
  <si>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</si>
  <si>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</si>
  <si>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</si>
  <si>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</si>
  <si>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</si>
  <si>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</si>
  <si>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</si>
  <si>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</si>
  <si>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</si>
  <si>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</si>
  <si>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</si>
  <si>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</si>
  <si>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</si>
  <si>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</si>
  <si>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</si>
  <si>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</si>
  <si>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</si>
  <si>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</si>
  <si>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</si>
  <si>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</si>
  <si>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</si>
  <si>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</si>
  <si>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</si>
  <si>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</si>
  <si>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</si>
  <si>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</si>
  <si>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</si>
  <si>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</si>
  <si>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</si>
  <si>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</si>
  <si>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</si>
  <si>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</si>
  <si>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</si>
  <si>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</si>
  <si>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</si>
  <si>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</si>
  <si>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</si>
  <si>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</si>
  <si>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</si>
  <si>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</si>
  <si>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</si>
  <si>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</si>
  <si>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</si>
  <si>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</si>
  <si>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</si>
  <si>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</si>
  <si>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</si>
  <si>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</si>
  <si>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</si>
  <si>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</si>
  <si>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</si>
  <si>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</si>
  <si>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</si>
  <si>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</si>
  <si>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</si>
  <si>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</si>
  <si>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</si>
  <si>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</si>
  <si>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</si>
  <si>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</si>
  <si>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</si>
  <si>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</si>
  <si>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</si>
  <si>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</si>
  <si>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</si>
  <si>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</si>
  <si>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</si>
  <si>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</si>
  <si>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</si>
  <si>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</si>
  <si>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</si>
  <si>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</si>
  <si>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</si>
  <si>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</si>
  <si>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</si>
  <si>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</si>
  <si>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</si>
  <si>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</si>
  <si>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</si>
  <si>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</si>
  <si>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</si>
  <si>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</si>
  <si>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</si>
  <si>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</si>
  <si>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</si>
  <si>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</si>
  <si>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</si>
  <si>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</si>
  <si>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</si>
  <si>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</si>
  <si>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</si>
  <si>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</si>
  <si>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</si>
  <si>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</si>
  <si>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</si>
  <si>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</si>
  <si>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</si>
  <si>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</si>
  <si>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</si>
  <si>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</si>
  <si>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</si>
  <si>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</si>
  <si>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</si>
  <si>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</si>
  <si>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</si>
  <si>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</si>
  <si>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</si>
  <si>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</si>
  <si>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</si>
  <si>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</si>
  <si>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</si>
  <si>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</si>
  <si>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</si>
  <si>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</si>
  <si>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</si>
  <si>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</si>
  <si>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</si>
  <si>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</si>
  <si>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</si>
  <si>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</si>
  <si>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</si>
  <si>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</si>
  <si>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</si>
  <si>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</si>
  <si>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</si>
  <si>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</si>
  <si>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</si>
  <si>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</si>
  <si>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</si>
  <si>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</si>
  <si>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</si>
  <si>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</si>
  <si>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</si>
  <si>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</si>
  <si>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</si>
  <si>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</si>
  <si>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</si>
  <si>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</si>
  <si>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</si>
  <si>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</si>
  <si>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</si>
  <si>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</si>
  <si>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</si>
  <si>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</si>
  <si>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</si>
  <si>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</si>
  <si>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</si>
  <si>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</si>
  <si>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</si>
  <si>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</si>
  <si>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</si>
  <si>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</si>
  <si>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</si>
  <si>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</si>
  <si>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</si>
  <si>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</si>
  <si>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</si>
  <si>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</si>
  <si>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</si>
  <si>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</si>
  <si>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</si>
  <si>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</si>
  <si>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</si>
  <si>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</si>
  <si>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</si>
  <si>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</si>
  <si>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</si>
  <si>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</si>
  <si>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</si>
  <si>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</si>
  <si>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</si>
  <si>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</si>
  <si>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</si>
  <si>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</si>
  <si>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</si>
  <si>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</si>
  <si>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</si>
  <si>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</si>
  <si>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</si>
  <si>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</si>
  <si>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</si>
  <si>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</si>
  <si>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</si>
  <si>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</si>
  <si>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</si>
  <si>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</si>
  <si>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</si>
  <si>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</si>
  <si>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</si>
  <si>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</si>
  <si>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</si>
  <si>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</si>
  <si>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</si>
  <si>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</si>
  <si>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</si>
  <si>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</si>
  <si>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</si>
  <si>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</si>
  <si>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</si>
  <si>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</si>
  <si>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</si>
  <si>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</si>
  <si>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</si>
  <si>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</si>
  <si>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</si>
  <si>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</si>
  <si>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</si>
  <si>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</si>
  <si>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</si>
  <si>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</si>
  <si>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</si>
  <si>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</si>
  <si>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</si>
  <si>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</si>
  <si>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</si>
  <si>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</si>
  <si>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</si>
  <si>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</si>
  <si>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</si>
  <si>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</si>
  <si>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</si>
  <si>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</si>
  <si>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</si>
  <si>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</si>
  <si>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</si>
  <si>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</si>
  <si>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</si>
  <si>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</si>
  <si>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</si>
  <si>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</si>
  <si>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</si>
  <si>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</si>
  <si>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</si>
  <si>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</si>
  <si>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</si>
  <si>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</si>
  <si>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</si>
  <si>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</si>
  <si>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</si>
  <si>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</si>
  <si>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</si>
  <si>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</si>
  <si>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</si>
  <si>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</si>
  <si>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</si>
  <si>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</si>
  <si>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</si>
  <si>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</si>
  <si>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</si>
  <si>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</si>
  <si>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</si>
  <si>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</si>
  <si>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</si>
  <si>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</si>
  <si>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</si>
  <si>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</si>
  <si>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</si>
  <si>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</si>
  <si>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</si>
  <si>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</si>
  <si>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</si>
  <si>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</si>
  <si>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</si>
  <si>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</si>
  <si>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</si>
  <si>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</si>
  <si>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</si>
  <si>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</si>
  <si>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</si>
  <si>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</si>
  <si>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</si>
  <si>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</si>
  <si>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</si>
  <si>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</si>
  <si>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</si>
  <si>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</si>
  <si>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</si>
  <si>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</si>
  <si>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</si>
  <si>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</si>
  <si>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</si>
  <si>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</si>
  <si>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</si>
  <si>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</si>
  <si>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</si>
  <si>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</si>
  <si>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</si>
  <si>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</si>
  <si>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</si>
  <si>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</si>
  <si>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</si>
  <si>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</si>
  <si>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</si>
  <si>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</si>
  <si>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</si>
  <si>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</si>
  <si>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</si>
  <si>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</si>
  <si>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</si>
  <si>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</si>
  <si>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</si>
  <si>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</si>
  <si>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</si>
  <si>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</si>
  <si>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</si>
  <si>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</si>
  <si>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</si>
  <si>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</si>
  <si>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</si>
  <si>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</si>
  <si>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</si>
  <si>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</si>
  <si>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</si>
  <si>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</si>
  <si>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</si>
  <si>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</si>
  <si>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</si>
  <si>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</si>
  <si>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</si>
  <si>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</si>
  <si>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</si>
  <si>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</si>
  <si>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</si>
  <si>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</si>
  <si>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</si>
  <si>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</si>
  <si>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</si>
  <si>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</si>
  <si>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</si>
  <si>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</si>
  <si>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</si>
  <si>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</si>
  <si>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</si>
  <si>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</si>
  <si>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</si>
  <si>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</si>
  <si>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</si>
  <si>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</si>
  <si>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</si>
  <si>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</si>
  <si>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</si>
  <si>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</si>
  <si>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</si>
  <si>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</si>
  <si>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</si>
  <si>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</si>
  <si>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</si>
  <si>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</si>
  <si>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</si>
  <si>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</si>
  <si>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</si>
  <si>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</si>
  <si>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</si>
  <si>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</si>
  <si>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</si>
  <si>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</si>
  <si>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</si>
  <si>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</si>
  <si>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</si>
  <si>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</si>
  <si>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</si>
  <si>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</si>
  <si>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</si>
  <si>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</si>
  <si>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</si>
  <si>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</si>
  <si>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</si>
  <si>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</si>
  <si>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</si>
  <si>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</si>
  <si>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</si>
  <si>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</si>
  <si>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</si>
  <si>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</si>
  <si>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</si>
  <si>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</si>
  <si>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</si>
  <si>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</si>
  <si>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</si>
  <si>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</si>
  <si>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</si>
  <si>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</si>
  <si>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</si>
  <si>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</si>
  <si>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</si>
  <si>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</si>
  <si>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</si>
  <si>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</si>
  <si>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</si>
  <si>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</si>
  <si>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</si>
  <si>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</si>
  <si>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</si>
  <si>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</si>
  <si>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</si>
  <si>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</si>
  <si>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</si>
  <si>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</si>
  <si>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</si>
  <si>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</si>
  <si>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</si>
  <si>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</si>
  <si>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</si>
  <si>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</si>
  <si>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</si>
  <si>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</si>
  <si>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</si>
  <si>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</si>
  <si>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</si>
  <si>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</si>
  <si>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</si>
  <si>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</si>
  <si>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</si>
  <si>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</si>
  <si>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</si>
  <si>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</si>
  <si>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</si>
  <si>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</si>
  <si>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</si>
  <si>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</si>
  <si>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</si>
  <si>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</si>
  <si>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</si>
  <si>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</si>
  <si>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</si>
  <si>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</si>
  <si>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</si>
  <si>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</si>
  <si>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</si>
  <si>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</si>
  <si>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</si>
  <si>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</si>
  <si>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</si>
  <si>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</si>
  <si>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</si>
  <si>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</si>
  <si>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</si>
  <si>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</si>
  <si>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</si>
  <si>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</si>
  <si>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</si>
  <si>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</si>
  <si>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</si>
  <si>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</si>
  <si>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</si>
  <si>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</si>
  <si>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</si>
  <si>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</si>
  <si>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</si>
  <si>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</si>
  <si>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</si>
  <si>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</si>
  <si>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</si>
  <si>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</si>
  <si>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</si>
  <si>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</si>
  <si>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</si>
  <si>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</si>
  <si>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</si>
  <si>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</si>
  <si>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</si>
  <si>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</si>
  <si>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</si>
  <si>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</si>
  <si>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</si>
  <si>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</si>
  <si>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</si>
  <si>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</si>
  <si>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</si>
  <si>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</si>
  <si>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</si>
  <si>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</si>
  <si>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</si>
  <si>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</si>
  <si>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</si>
  <si>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</si>
  <si>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</si>
  <si>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</si>
  <si>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</si>
  <si>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</si>
  <si>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</si>
  <si>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</si>
  <si>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</si>
  <si>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</si>
  <si>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</si>
  <si>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</si>
  <si>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</si>
  <si>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</si>
  <si>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</si>
  <si>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</si>
  <si>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</si>
  <si>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</si>
  <si>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</si>
  <si>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</si>
  <si>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</si>
  <si>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</si>
  <si>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</si>
  <si>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</si>
  <si>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</si>
  <si>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</si>
  <si>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</si>
  <si>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</si>
  <si>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</si>
  <si>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</si>
  <si>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</si>
  <si>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</si>
  <si>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</si>
  <si>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</si>
  <si>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</si>
  <si>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</si>
  <si>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</si>
  <si>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</si>
  <si>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</si>
  <si>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</si>
  <si>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</si>
  <si>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</si>
  <si>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</si>
  <si>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</si>
  <si>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</si>
  <si>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</si>
  <si>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</si>
  <si>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</si>
  <si>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</si>
  <si>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</si>
  <si>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</si>
  <si>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</si>
  <si>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</si>
  <si>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</si>
  <si>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</si>
  <si>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</si>
  <si>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</si>
  <si>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</si>
  <si>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</si>
  <si>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</si>
  <si>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</si>
  <si>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</si>
  <si>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</si>
  <si>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</si>
  <si>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</si>
  <si>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</si>
  <si>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</si>
  <si>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</si>
  <si>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</si>
  <si>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</si>
  <si>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</si>
  <si>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</si>
  <si>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</si>
  <si>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</si>
  <si>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</si>
  <si>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</si>
  <si>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</si>
  <si>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</si>
  <si>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</si>
  <si>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</si>
  <si>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</si>
  <si>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</si>
  <si>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</si>
  <si>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</si>
  <si>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</si>
  <si>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</si>
  <si>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</si>
  <si>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</si>
  <si>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</si>
  <si>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</si>
  <si>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</si>
  <si>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</si>
  <si>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</si>
  <si>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</si>
  <si>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</si>
  <si>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</si>
  <si>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</si>
  <si>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</si>
  <si>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</si>
  <si>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</si>
  <si>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</si>
  <si>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</si>
  <si>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</si>
  <si>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</si>
  <si>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</si>
  <si>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</si>
  <si>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</si>
  <si>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</si>
  <si>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</si>
  <si>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</si>
  <si>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</si>
  <si>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</si>
  <si>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</si>
  <si>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</si>
  <si>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</si>
  <si>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</si>
  <si>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</si>
  <si>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</si>
  <si>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</si>
  <si>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</si>
  <si>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</si>
  <si>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</si>
  <si>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</si>
  <si>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</si>
  <si>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</si>
  <si>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</si>
  <si>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</si>
  <si>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</si>
  <si>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</si>
  <si>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</si>
  <si>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</si>
  <si>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</si>
  <si>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</si>
  <si>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</si>
  <si>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</si>
  <si>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</si>
  <si>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</si>
  <si>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</si>
  <si>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</si>
  <si>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</si>
  <si>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</si>
  <si>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</si>
  <si>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</si>
  <si>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</si>
  <si>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</si>
  <si>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</si>
  <si>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</si>
  <si>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</si>
  <si>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</si>
  <si>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</si>
  <si>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</si>
  <si>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</si>
  <si>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</si>
  <si>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</si>
  <si>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</si>
  <si>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</si>
  <si>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</si>
  <si>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</si>
  <si>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</si>
  <si>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</si>
  <si>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</si>
  <si>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</si>
  <si>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</si>
  <si>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</si>
  <si>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</si>
  <si>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</si>
  <si>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</si>
  <si>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</si>
  <si>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</si>
  <si>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</si>
  <si>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</si>
  <si>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</si>
  <si>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</si>
  <si>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</si>
  <si>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</si>
  <si>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</si>
  <si>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</si>
  <si>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</si>
  <si>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</si>
  <si>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</si>
  <si>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</si>
  <si>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</si>
  <si>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</si>
  <si>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</si>
  <si>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</si>
  <si>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</si>
  <si>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</si>
  <si>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</si>
  <si>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</si>
  <si>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</si>
  <si>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</si>
  <si>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</si>
  <si>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</si>
  <si>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</si>
  <si>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</si>
  <si>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</si>
  <si>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</si>
  <si>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</si>
  <si>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</si>
  <si>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</si>
  <si>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</si>
  <si>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</si>
  <si>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</si>
  <si>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</si>
  <si>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</si>
  <si>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</si>
  <si>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</si>
  <si>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</si>
  <si>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</si>
  <si>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</si>
  <si>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</si>
  <si>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</si>
  <si>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</si>
  <si>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</si>
  <si>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</si>
  <si>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</si>
  <si>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</si>
  <si>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</si>
  <si>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</si>
  <si>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</si>
  <si>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</si>
  <si>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</si>
  <si>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</si>
  <si>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</si>
  <si>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</si>
  <si>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</si>
  <si>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</si>
  <si>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</si>
  <si>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</si>
  <si>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</si>
  <si>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</si>
  <si>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</si>
  <si>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</si>
  <si>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</si>
  <si>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</si>
  <si>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</si>
  <si>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</si>
  <si>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</si>
  <si>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</si>
  <si>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</si>
  <si>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</si>
  <si>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</si>
  <si>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</si>
  <si>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</si>
  <si>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</si>
  <si>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</si>
  <si>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</si>
  <si>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</si>
  <si>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</si>
  <si>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</si>
  <si>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</si>
  <si>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</si>
  <si>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</si>
  <si>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</si>
  <si>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</si>
  <si>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</si>
  <si>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</si>
  <si>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</si>
  <si>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</si>
  <si>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</si>
  <si>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</si>
  <si>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</si>
  <si>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</si>
  <si>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</si>
  <si>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</si>
  <si>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</si>
  <si>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</si>
  <si>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</si>
  <si>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</si>
  <si>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</si>
  <si>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</si>
  <si>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</si>
  <si>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</si>
  <si>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</si>
  <si>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</si>
  <si>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</si>
  <si>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</si>
  <si>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</si>
  <si>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</si>
  <si>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</si>
  <si>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</si>
  <si>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</si>
  <si>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</si>
  <si>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</si>
  <si>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</si>
  <si>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</si>
  <si>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</si>
  <si>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</si>
  <si>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</si>
  <si>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</si>
  <si>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</si>
  <si>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</si>
  <si>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</si>
  <si>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</si>
  <si>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</si>
  <si>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</si>
  <si>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</si>
  <si>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</si>
  <si>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</si>
  <si>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</si>
  <si>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</si>
  <si>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</si>
  <si>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</si>
  <si>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</si>
  <si>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</si>
  <si>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</si>
  <si>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</si>
  <si>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</si>
  <si>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</si>
  <si>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</si>
  <si>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</si>
  <si>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</si>
  <si>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</si>
  <si>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</si>
  <si>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</si>
  <si>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</si>
  <si>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</si>
  <si>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</si>
  <si>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</si>
  <si>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</si>
  <si>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</si>
  <si>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</si>
  <si>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</si>
  <si>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</si>
  <si>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</si>
  <si>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</si>
  <si>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</si>
  <si>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</si>
  <si>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</si>
  <si>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</si>
  <si>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</si>
  <si>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</si>
  <si>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</si>
  <si>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</si>
  <si>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</si>
  <si>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</si>
  <si>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</si>
  <si>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</si>
  <si>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</si>
  <si>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</si>
  <si>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</si>
  <si>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</si>
  <si>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</si>
  <si>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</si>
  <si>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</si>
  <si>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</si>
  <si>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</si>
  <si>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</si>
  <si>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</si>
  <si>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</si>
  <si>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</si>
  <si>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</si>
  <si>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</si>
  <si>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</si>
  <si>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</si>
  <si>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</si>
  <si>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</si>
  <si>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</si>
  <si>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</si>
  <si>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</si>
  <si>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</si>
  <si>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</si>
  <si>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</si>
  <si>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</si>
  <si>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</si>
  <si>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</si>
  <si>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</si>
  <si>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</si>
  <si>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</si>
  <si>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</si>
  <si>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</si>
  <si>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</si>
  <si>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</si>
  <si>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</si>
  <si>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</si>
  <si>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</si>
  <si>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</si>
  <si>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</si>
  <si>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</si>
  <si>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</si>
  <si>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</si>
  <si>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</si>
  <si>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</si>
  <si>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</si>
  <si>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</si>
  <si>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</si>
  <si>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</si>
  <si>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</si>
  <si>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</si>
  <si>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</si>
  <si>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</si>
  <si>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</si>
  <si>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</si>
  <si>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</si>
  <si>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</si>
  <si>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</si>
  <si>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</si>
  <si>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</si>
  <si>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</si>
  <si>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</si>
  <si>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</si>
  <si>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</si>
  <si>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</si>
  <si>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</si>
  <si>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</si>
  <si>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</si>
  <si>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</si>
  <si>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</si>
  <si>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</si>
  <si>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</si>
  <si>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</si>
  <si>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</si>
  <si>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</si>
  <si>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</si>
  <si>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</si>
  <si>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</si>
  <si>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</si>
  <si>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</si>
  <si>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</si>
  <si>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</si>
  <si>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</si>
  <si>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</si>
  <si>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</si>
  <si>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</si>
  <si>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</si>
  <si>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</si>
  <si>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</si>
  <si>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</si>
  <si>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</si>
  <si>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</si>
  <si>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</si>
  <si>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</si>
  <si>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</si>
  <si>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</si>
  <si>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</si>
  <si>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</si>
  <si>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</si>
  <si>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</si>
  <si>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</si>
  <si>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</si>
  <si>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</si>
  <si>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</si>
  <si>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</si>
  <si>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</si>
  <si>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</si>
  <si>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</si>
  <si>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</si>
  <si>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</si>
  <si>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</si>
  <si>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</si>
  <si>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</si>
  <si>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</si>
  <si>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</si>
  <si>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</si>
  <si>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</si>
  <si>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</si>
  <si>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</si>
  <si>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</si>
  <si>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</si>
  <si>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</si>
  <si>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</si>
  <si>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</si>
  <si>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</si>
  <si>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</si>
  <si>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</si>
  <si>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</si>
  <si>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</si>
  <si>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</si>
  <si>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</si>
  <si>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</si>
  <si>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</si>
  <si>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</si>
  <si>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</si>
  <si>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</si>
  <si>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</si>
  <si>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</si>
  <si>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</si>
  <si>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</si>
  <si>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</si>
  <si>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</si>
  <si>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</si>
  <si>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</si>
  <si>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</si>
  <si>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</si>
  <si>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</si>
  <si>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</si>
  <si>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</si>
  <si>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</si>
  <si>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</si>
  <si>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</si>
  <si>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</si>
  <si>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</si>
  <si>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</si>
  <si>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</si>
  <si>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</si>
  <si>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</si>
  <si>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</si>
  <si>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</si>
  <si>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</si>
  <si>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</si>
  <si>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</si>
  <si>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</si>
  <si>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</si>
  <si>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</si>
  <si>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</si>
  <si>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</si>
  <si>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</si>
  <si>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</si>
  <si>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</si>
  <si>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</si>
  <si>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</si>
  <si>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</si>
  <si>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</si>
  <si>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</si>
  <si>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</si>
  <si>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</si>
  <si>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</si>
  <si>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</si>
  <si>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</si>
  <si>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</si>
  <si>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</si>
  <si>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</si>
  <si>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</si>
  <si>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</si>
  <si>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</si>
  <si>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</si>
  <si>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</si>
  <si>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</si>
  <si>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</si>
  <si>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</si>
  <si>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</si>
  <si>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</si>
  <si>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</si>
  <si>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</si>
  <si>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</si>
  <si>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</si>
  <si>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</si>
  <si>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</si>
  <si>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</si>
  <si>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</si>
  <si>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</si>
  <si>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</si>
  <si>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</si>
  <si>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</si>
  <si>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</si>
  <si>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</si>
  <si>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</si>
  <si>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</si>
  <si>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</si>
  <si>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</si>
  <si>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</si>
  <si>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</si>
  <si>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</si>
  <si>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</si>
  <si>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</si>
  <si>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</si>
  <si>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</si>
  <si>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</si>
  <si>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</si>
  <si>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</si>
  <si>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</si>
  <si>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</si>
  <si>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</si>
  <si>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</si>
  <si>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</si>
  <si>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</si>
  <si>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</si>
  <si>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</si>
  <si>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</si>
  <si>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</si>
  <si>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</si>
  <si>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</si>
  <si>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</si>
  <si>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</si>
  <si>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</si>
  <si>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</si>
  <si>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</si>
  <si>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</si>
  <si>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</si>
  <si>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</si>
  <si>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</si>
  <si>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</si>
  <si>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</si>
  <si>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</si>
  <si>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</si>
  <si>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</si>
  <si>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</si>
  <si>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</si>
  <si>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</si>
  <si>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</si>
  <si>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</si>
  <si>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</si>
  <si>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</si>
  <si>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</si>
  <si>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</si>
  <si>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</si>
  <si>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</si>
  <si>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</si>
  <si>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</si>
  <si>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</si>
  <si>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</si>
  <si>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</si>
  <si>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</si>
  <si>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</si>
  <si>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</si>
  <si>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</si>
  <si>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</si>
  <si>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</si>
  <si>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</si>
  <si>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</si>
  <si>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</si>
  <si>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</si>
  <si>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</si>
  <si>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</si>
  <si>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</si>
  <si>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</si>
  <si>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</si>
  <si>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</si>
  <si>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</si>
  <si>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</si>
  <si>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</si>
  <si>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</si>
  <si>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</si>
  <si>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</si>
  <si>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</si>
  <si>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</si>
  <si>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</si>
  <si>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</si>
  <si>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</si>
  <si>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</si>
  <si>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</si>
  <si>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</si>
  <si>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</si>
  <si>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</si>
  <si>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</si>
  <si>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</si>
  <si>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</si>
  <si>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</si>
  <si>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</si>
  <si>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</si>
  <si>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</si>
  <si>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</si>
  <si>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</si>
  <si>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</si>
  <si>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</si>
  <si>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</si>
  <si>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</si>
  <si>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</si>
  <si>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</si>
  <si>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</si>
  <si>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</si>
  <si>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</si>
  <si>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</si>
  <si>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</si>
  <si>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</si>
  <si>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</si>
  <si>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</si>
  <si>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</si>
  <si>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</si>
  <si>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</si>
  <si>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</si>
  <si>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</si>
  <si>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</si>
  <si>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</si>
  <si>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</si>
  <si>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</si>
  <si>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</si>
  <si>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</si>
  <si>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</si>
  <si>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</si>
  <si>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</si>
  <si>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</si>
  <si>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</si>
  <si>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</si>
  <si>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</si>
  <si>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</si>
  <si>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</si>
  <si>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</si>
  <si>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</si>
  <si>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</si>
  <si>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</si>
  <si>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</si>
  <si>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</si>
  <si>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</si>
  <si>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</si>
  <si>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</si>
  <si>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</si>
  <si>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</si>
  <si>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</si>
  <si>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</si>
  <si>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</si>
  <si>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</si>
  <si>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</si>
  <si>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</si>
  <si>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</si>
  <si>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</si>
  <si>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</si>
  <si>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</si>
  <si>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</si>
  <si>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</si>
  <si>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</si>
  <si>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</si>
  <si>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</si>
  <si>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</si>
  <si>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</si>
  <si>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</si>
  <si>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</si>
  <si>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</si>
  <si>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</si>
  <si>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</si>
  <si>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</si>
  <si>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</si>
  <si>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</si>
  <si>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</si>
  <si>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</si>
  <si>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</si>
  <si>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</si>
  <si>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</si>
  <si>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</si>
  <si>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</si>
  <si>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</si>
  <si>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</si>
  <si>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</si>
  <si>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</si>
  <si>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</si>
  <si>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</si>
  <si>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</si>
  <si>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</si>
  <si>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</si>
  <si>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</si>
  <si>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</si>
  <si>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</si>
  <si>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</si>
  <si>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</si>
  <si>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</si>
  <si>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</si>
  <si>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</si>
  <si>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</si>
  <si>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</si>
  <si>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</si>
  <si>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</si>
  <si>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</si>
  <si>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</si>
  <si>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</si>
  <si>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</si>
  <si>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</si>
  <si>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</si>
  <si>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</si>
  <si>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</si>
  <si>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</si>
  <si>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</si>
  <si>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</si>
  <si>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</si>
  <si>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</si>
  <si>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</si>
  <si>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</si>
  <si>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</si>
  <si>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</si>
  <si>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</si>
  <si>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</si>
  <si>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</si>
  <si>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</si>
  <si>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</si>
  <si>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</si>
  <si>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</si>
  <si>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</si>
  <si>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</si>
  <si>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</si>
  <si>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</si>
  <si>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</si>
  <si>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</si>
  <si>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</si>
  <si>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</si>
  <si>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</si>
  <si>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</si>
  <si>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</si>
  <si>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</si>
  <si>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</si>
  <si>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</si>
  <si>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</si>
  <si>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</si>
  <si>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</si>
  <si>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</si>
  <si>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</si>
  <si>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</si>
  <si>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</si>
  <si>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</si>
  <si>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</si>
  <si>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</si>
  <si>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</si>
  <si>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</si>
  <si>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</si>
  <si>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</si>
  <si>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</si>
  <si>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</si>
  <si>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</si>
  <si>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</si>
  <si>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</si>
  <si>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</si>
  <si>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</si>
  <si>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</si>
  <si>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</si>
  <si>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</si>
  <si>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</si>
  <si>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</si>
  <si>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</si>
  <si>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</si>
  <si>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</si>
  <si>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</si>
  <si>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</si>
  <si>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</si>
  <si>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</si>
  <si>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</si>
  <si>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</si>
  <si>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</si>
  <si>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</si>
  <si>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</si>
  <si>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</si>
  <si>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</si>
  <si>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</si>
  <si>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</si>
  <si>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</si>
  <si>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</si>
  <si>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</si>
  <si>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</si>
  <si>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</si>
  <si>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</si>
  <si>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</si>
  <si>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</si>
  <si>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</si>
  <si>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</si>
  <si>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</si>
  <si>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</si>
  <si>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</si>
  <si>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</si>
  <si>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</si>
  <si>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</si>
  <si>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</si>
  <si>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</si>
  <si>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</si>
  <si>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</si>
  <si>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</si>
  <si>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</si>
  <si>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</si>
  <si>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</si>
  <si>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</si>
  <si>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</si>
  <si>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</si>
  <si>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</si>
  <si>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</si>
  <si>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</si>
  <si>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</si>
  <si>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</si>
  <si>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</si>
  <si>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</si>
  <si>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</si>
  <si>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</si>
  <si>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</si>
  <si>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</si>
  <si>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</si>
  <si>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</si>
  <si>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</si>
  <si>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</si>
  <si>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</si>
  <si>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</si>
  <si>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</si>
  <si>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</si>
  <si>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</si>
  <si>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</si>
  <si>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</si>
  <si>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</si>
  <si>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</si>
  <si>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</si>
  <si>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</si>
  <si>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</si>
  <si>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</si>
  <si>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</si>
  <si>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</si>
  <si>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</si>
  <si>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</si>
  <si>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</si>
  <si>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</si>
  <si>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</si>
  <si>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</si>
  <si>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</si>
  <si>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</si>
  <si>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</si>
  <si>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</si>
  <si>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</si>
  <si>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</si>
  <si>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</si>
  <si>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</si>
  <si>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</si>
  <si>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</si>
  <si>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</si>
  <si>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</si>
  <si>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</si>
  <si>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</si>
  <si>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</si>
  <si>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</si>
  <si>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</si>
  <si>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</si>
  <si>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</si>
  <si>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</si>
  <si>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</si>
  <si>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</si>
  <si>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</si>
  <si>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</si>
  <si>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</si>
  <si>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</si>
  <si>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</si>
  <si>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</si>
  <si>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</si>
  <si>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</si>
  <si>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</si>
  <si>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</si>
  <si>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</si>
  <si>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</si>
  <si>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</si>
  <si>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</si>
  <si>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</si>
  <si>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</si>
  <si>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</si>
  <si>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</si>
  <si>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</si>
  <si>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</si>
  <si>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</si>
  <si>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</si>
  <si>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</si>
  <si>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</si>
  <si>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</si>
  <si>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</si>
  <si>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</si>
  <si>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</si>
  <si>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</si>
  <si>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</si>
  <si>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</si>
  <si>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</si>
  <si>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</si>
  <si>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</si>
  <si>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</si>
  <si>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</si>
  <si>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</si>
  <si>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</si>
  <si>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</si>
  <si>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</si>
  <si>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</si>
  <si>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</si>
  <si>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</si>
  <si>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</si>
  <si>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</si>
  <si>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</si>
  <si>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</si>
  <si>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</si>
  <si>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</si>
  <si>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</si>
  <si>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</si>
  <si>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</si>
  <si>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</si>
  <si>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</si>
  <si>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</si>
  <si>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</si>
  <si>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</si>
  <si>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</si>
  <si>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</si>
  <si>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</si>
  <si>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</si>
  <si>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</si>
  <si>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</si>
  <si>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</si>
  <si>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</si>
  <si>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</si>
  <si>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</si>
  <si>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</si>
  <si>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</si>
  <si>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</si>
  <si>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</si>
  <si>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</si>
  <si>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</si>
  <si>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</si>
  <si>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</si>
  <si>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</si>
  <si>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</si>
  <si>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</si>
  <si>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</si>
  <si>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</si>
  <si>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</si>
  <si>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</si>
  <si>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</si>
  <si>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</si>
  <si>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</si>
  <si>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</si>
  <si>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</si>
  <si>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</si>
  <si>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</si>
  <si>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</si>
  <si>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</si>
  <si>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</si>
  <si>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</si>
  <si>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</si>
  <si>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</si>
  <si>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</si>
  <si>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</si>
  <si>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</si>
  <si>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</si>
  <si>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</si>
  <si>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</si>
  <si>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</si>
  <si>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</si>
  <si>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</si>
  <si>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</si>
  <si>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</si>
  <si>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</si>
  <si>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</si>
  <si>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</si>
  <si>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</si>
  <si>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</si>
  <si>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</si>
  <si>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</si>
  <si>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</si>
  <si>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</si>
  <si>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</si>
  <si>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</si>
  <si>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</si>
  <si>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</si>
  <si>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</si>
  <si>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</si>
  <si>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</si>
  <si>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</si>
  <si>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</si>
  <si>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</si>
  <si>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</si>
  <si>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</si>
  <si>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</si>
  <si>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</si>
  <si>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</si>
  <si>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</si>
  <si>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</si>
  <si>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</si>
  <si>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</si>
  <si>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</si>
  <si>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</si>
  <si>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</si>
  <si>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</si>
  <si>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</si>
  <si>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</si>
  <si>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</si>
  <si>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</si>
  <si>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</si>
  <si>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</si>
  <si>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</si>
  <si>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</si>
  <si>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</si>
  <si>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</si>
  <si>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</si>
  <si>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</si>
  <si>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</si>
  <si>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</si>
  <si>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</si>
  <si>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</si>
  <si>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</si>
  <si>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</si>
  <si>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</si>
  <si>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</si>
  <si>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</si>
  <si>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</si>
  <si>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</si>
  <si>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</si>
  <si>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</si>
  <si>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</si>
  <si>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</si>
  <si>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</si>
  <si>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</si>
  <si>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</si>
  <si>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</si>
  <si>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</si>
  <si>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</si>
  <si>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</si>
  <si>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</si>
  <si>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</si>
  <si>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</si>
  <si>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</si>
  <si>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</si>
  <si>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</si>
  <si>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</si>
  <si>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</si>
  <si>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</si>
  <si>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</si>
  <si>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</si>
  <si>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</si>
  <si>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</si>
  <si>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</si>
  <si>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</si>
  <si>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</si>
  <si>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</si>
  <si>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</si>
  <si>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</si>
  <si>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</si>
  <si>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</si>
  <si>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</si>
  <si>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</si>
  <si>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</si>
  <si>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</si>
  <si>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</si>
  <si>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</si>
  <si>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</si>
  <si>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</si>
  <si>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</si>
  <si>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</si>
  <si>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</si>
  <si>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</si>
  <si>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</si>
  <si>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</si>
  <si>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</si>
  <si>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</si>
  <si>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</si>
  <si>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</si>
  <si>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</si>
  <si>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</si>
  <si>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</si>
  <si>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</si>
  <si>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</si>
  <si>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</si>
  <si>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</si>
  <si>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</si>
  <si>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</si>
  <si>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</si>
  <si>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</si>
  <si>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</si>
  <si>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</si>
  <si>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</si>
  <si>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</si>
  <si>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</si>
  <si>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</si>
  <si>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</si>
  <si>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</si>
  <si>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</si>
  <si>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</si>
  <si>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</si>
  <si>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</si>
  <si>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</si>
  <si>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</si>
  <si>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</si>
  <si>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</si>
  <si>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</si>
  <si>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</si>
  <si>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</si>
  <si>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</si>
  <si>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</si>
  <si>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</si>
  <si>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</si>
  <si>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</si>
  <si>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</si>
  <si>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</si>
  <si>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</si>
  <si>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</si>
  <si>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</si>
  <si>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</si>
  <si>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</si>
  <si>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</si>
  <si>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</si>
  <si>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</si>
  <si>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</si>
  <si>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</si>
  <si>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</si>
  <si>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</si>
  <si>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</si>
  <si>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</si>
  <si>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</si>
  <si>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</si>
  <si>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</si>
  <si>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</si>
  <si>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</si>
  <si>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</si>
  <si>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</si>
  <si>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</si>
  <si>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</si>
  <si>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</si>
  <si>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</si>
  <si>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</si>
  <si>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</si>
  <si>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</si>
  <si>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</si>
  <si>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</si>
  <si>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</si>
  <si>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</si>
  <si>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</si>
  <si>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</si>
  <si>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</si>
  <si>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</si>
  <si>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</si>
  <si>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</si>
  <si>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</si>
  <si>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</si>
  <si>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</si>
  <si>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</si>
  <si>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</si>
  <si>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</si>
  <si>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</si>
  <si>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</si>
  <si>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</si>
  <si>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</si>
  <si>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</si>
  <si>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</si>
  <si>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</si>
  <si>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</si>
  <si>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</si>
  <si>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</si>
  <si>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</si>
  <si>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</si>
  <si>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</si>
  <si>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</si>
  <si>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</si>
  <si>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</si>
  <si>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</si>
  <si>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</si>
  <si>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</si>
  <si>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</si>
  <si>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</si>
  <si>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</si>
  <si>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</si>
  <si>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</si>
  <si>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</si>
  <si>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</si>
  <si>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</si>
  <si>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</si>
  <si>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</si>
  <si>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</si>
  <si>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</si>
  <si>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</si>
  <si>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</si>
  <si>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</si>
  <si>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</si>
  <si>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</si>
  <si>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</si>
  <si>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</si>
  <si>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</si>
  <si>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</si>
  <si>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</si>
  <si>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</si>
  <si>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</si>
  <si>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</si>
  <si>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</si>
  <si>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</si>
  <si>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</si>
  <si>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</si>
  <si>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</si>
  <si>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</si>
  <si>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</si>
  <si>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</si>
  <si>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</si>
  <si>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</si>
  <si>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</si>
  <si>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</si>
  <si>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</si>
  <si>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</si>
  <si>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</si>
  <si>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</si>
  <si>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</si>
  <si>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</si>
  <si>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</si>
  <si>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</si>
  <si>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</si>
  <si>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</si>
  <si>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</si>
  <si>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</si>
  <si>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</si>
  <si>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</si>
  <si>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</si>
  <si>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</si>
  <si>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</si>
  <si>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</si>
  <si>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</si>
  <si>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</si>
  <si>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</si>
  <si>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</si>
  <si>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</si>
  <si>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</si>
  <si>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</si>
  <si>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</si>
  <si>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</si>
  <si>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</si>
  <si>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</si>
  <si>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</si>
  <si>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</si>
  <si>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</si>
  <si>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</si>
  <si>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</si>
  <si>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</si>
  <si>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</si>
  <si>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</si>
  <si>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</si>
  <si>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</si>
  <si>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</si>
  <si>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</si>
  <si>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</si>
  <si>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</si>
  <si>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</si>
  <si>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</si>
  <si>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</si>
  <si>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</si>
  <si>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</si>
  <si>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</si>
  <si>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</si>
  <si>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</si>
  <si>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</si>
  <si>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</si>
  <si>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</si>
  <si>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</si>
  <si>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</si>
  <si>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</si>
  <si>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</si>
  <si>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</si>
  <si>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</si>
  <si>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</si>
  <si>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</si>
  <si>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</si>
  <si>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</si>
  <si>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</si>
  <si>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</si>
  <si>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</si>
  <si>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</si>
  <si>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</si>
  <si>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</si>
  <si>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</si>
  <si>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</si>
  <si>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</si>
  <si>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</si>
  <si>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</si>
  <si>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</si>
  <si>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</si>
  <si>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</si>
  <si>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</si>
  <si>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</si>
  <si>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</si>
  <si>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</si>
  <si>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</si>
  <si>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</si>
  <si>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</si>
  <si>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</si>
  <si>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</si>
  <si>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</si>
  <si>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</si>
  <si>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</si>
  <si>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</si>
  <si>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</si>
  <si>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</si>
  <si>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</si>
  <si>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</si>
  <si>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</si>
  <si>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</si>
  <si>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</si>
  <si>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</si>
  <si>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</si>
  <si>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</si>
  <si>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</si>
  <si>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</si>
  <si>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</si>
  <si>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</si>
  <si>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</si>
  <si>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</si>
  <si>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</si>
  <si>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</si>
  <si>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</si>
  <si>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</si>
  <si>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</si>
  <si>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</si>
  <si>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</si>
  <si>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</si>
  <si>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</si>
  <si>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</si>
  <si>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</si>
  <si>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</si>
  <si>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</si>
  <si>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</si>
  <si>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</si>
  <si>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</si>
  <si>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</si>
  <si>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</si>
  <si>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</si>
  <si>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</si>
  <si>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</si>
  <si>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</si>
  <si>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</si>
  <si>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</si>
  <si>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</si>
  <si>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</si>
  <si>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</si>
  <si>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</si>
  <si>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</si>
  <si>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</si>
  <si>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</si>
  <si>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</si>
  <si>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</si>
  <si>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</si>
  <si>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</si>
  <si>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</si>
  <si>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</si>
  <si>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</si>
  <si>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</si>
  <si>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</si>
  <si>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</si>
  <si>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</si>
  <si>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</si>
  <si>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</si>
  <si>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</si>
  <si>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</si>
  <si>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</si>
  <si>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</si>
  <si>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</si>
  <si>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</si>
  <si>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</si>
  <si>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</si>
  <si>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</si>
  <si>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</si>
  <si>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</si>
  <si>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</si>
  <si>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</si>
  <si>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</si>
  <si>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</si>
  <si>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</si>
  <si>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</si>
  <si>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</si>
  <si>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</si>
  <si>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</si>
  <si>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</si>
  <si>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</si>
  <si>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</si>
  <si>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</si>
  <si>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</si>
  <si>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</si>
  <si>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</si>
  <si>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</si>
  <si>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</si>
  <si>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</si>
  <si>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</si>
  <si>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</si>
  <si>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</si>
  <si>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</si>
  <si>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</si>
  <si>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</si>
  <si>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</si>
  <si>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</si>
  <si>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</si>
  <si>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</si>
  <si>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</si>
  <si>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</si>
  <si>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</si>
  <si>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</si>
  <si>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</si>
  <si>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</si>
  <si>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</si>
  <si>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</si>
  <si>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</si>
  <si>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</si>
  <si>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</si>
  <si>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</si>
  <si>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</si>
  <si>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</si>
  <si>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</si>
  <si>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</si>
  <si>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</si>
  <si>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</si>
  <si>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</si>
  <si>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</si>
  <si>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</si>
  <si>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</si>
  <si>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</si>
  <si>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</si>
  <si>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</si>
  <si>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</si>
  <si>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</si>
  <si>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</si>
  <si>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</si>
  <si>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</si>
  <si>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</si>
  <si>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</si>
  <si>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</si>
  <si>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</si>
  <si>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</si>
  <si>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</si>
  <si>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</si>
  <si>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</si>
  <si>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</si>
  <si>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</si>
  <si>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</si>
  <si>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</si>
  <si>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</si>
  <si>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</si>
  <si>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</si>
  <si>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</si>
  <si>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</si>
  <si>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</si>
  <si>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</si>
  <si>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</si>
  <si>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</si>
  <si>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</si>
  <si>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</si>
  <si>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</si>
  <si>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</si>
  <si>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</si>
  <si>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</si>
  <si>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</si>
  <si>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</si>
  <si>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</si>
  <si>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</si>
  <si>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</si>
  <si>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</si>
  <si>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</si>
  <si>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</si>
  <si>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</si>
  <si>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</si>
  <si>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</si>
  <si>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</si>
  <si>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</si>
  <si>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</si>
  <si>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</si>
  <si>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</si>
  <si>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</si>
  <si>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</si>
  <si>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</si>
  <si>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</si>
  <si>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</si>
  <si>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</si>
  <si>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</si>
  <si>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</si>
  <si>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</si>
  <si>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</si>
  <si>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</si>
  <si>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</si>
  <si>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</si>
  <si>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</si>
  <si>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</si>
  <si>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</si>
  <si>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</si>
  <si>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</si>
  <si>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</si>
  <si>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</si>
  <si>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</si>
  <si>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</si>
  <si>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</si>
  <si>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</si>
  <si>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</si>
  <si>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</si>
  <si>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</si>
  <si>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</si>
  <si>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</si>
  <si>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</si>
  <si>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</si>
  <si>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</si>
  <si>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</si>
  <si>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</si>
  <si>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</si>
  <si>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</si>
  <si>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</si>
  <si>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</si>
  <si>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</si>
  <si>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</si>
  <si>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</si>
  <si>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</si>
  <si>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</si>
  <si>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</si>
  <si>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</si>
  <si>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</si>
  <si>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</si>
  <si>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</si>
  <si>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</si>
  <si>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</si>
  <si>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</si>
  <si>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</si>
  <si>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</si>
  <si>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</si>
  <si>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</si>
  <si>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</si>
  <si>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</si>
  <si>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</si>
  <si>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</si>
  <si>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</si>
  <si>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</si>
  <si>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</si>
  <si>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</si>
  <si>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</si>
  <si>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</si>
  <si>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</si>
  <si>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</si>
  <si>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</si>
  <si>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</si>
  <si>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</si>
  <si>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</si>
  <si>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</si>
  <si>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</si>
  <si>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</si>
  <si>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</si>
  <si>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</si>
  <si>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</si>
  <si>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</si>
  <si>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</si>
  <si>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</si>
  <si>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</si>
  <si>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</si>
  <si>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</si>
  <si>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</si>
  <si>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</si>
  <si>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</si>
  <si>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</si>
  <si>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</si>
  <si>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</si>
  <si>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</si>
  <si>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</si>
  <si>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</si>
  <si>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</si>
  <si>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</si>
  <si>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</si>
  <si>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</si>
  <si>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</si>
  <si>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</si>
  <si>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</si>
  <si>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</si>
  <si>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</si>
  <si>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</si>
  <si>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</si>
  <si>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</si>
  <si>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</si>
  <si>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</si>
  <si>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</si>
  <si>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</si>
  <si>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</si>
  <si>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</si>
  <si>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</si>
  <si>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</si>
  <si>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</si>
  <si>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</si>
  <si>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</si>
  <si>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</si>
  <si>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</si>
  <si>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</si>
  <si>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</si>
  <si>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</si>
  <si>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</si>
  <si>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</si>
  <si>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</si>
  <si>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</si>
  <si>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</si>
  <si>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</si>
  <si>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</si>
  <si>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</si>
  <si>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</si>
  <si>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</si>
  <si>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</si>
  <si>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</si>
  <si>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</si>
  <si>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</si>
  <si>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</si>
  <si>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</si>
  <si>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</si>
  <si>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</si>
  <si>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</si>
  <si>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</si>
  <si>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</si>
  <si>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</si>
  <si>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</si>
  <si>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</si>
  <si>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</si>
  <si>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</si>
  <si>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</si>
  <si>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</si>
  <si>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</si>
  <si>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</si>
  <si>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</si>
  <si>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</si>
  <si>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</si>
  <si>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</si>
  <si>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</si>
  <si>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</si>
  <si>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</si>
  <si>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</si>
  <si>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</si>
  <si>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</si>
  <si>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</si>
  <si>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</si>
  <si>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</si>
  <si>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</si>
  <si>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</si>
  <si>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</si>
  <si>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</si>
  <si>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</si>
  <si>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</si>
  <si>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</si>
  <si>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</si>
  <si>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</si>
  <si>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</si>
  <si>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</si>
  <si>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</si>
  <si>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</si>
  <si>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</si>
  <si>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</si>
  <si>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</si>
  <si>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</si>
  <si>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</si>
  <si>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</si>
  <si>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</si>
  <si>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</si>
  <si>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</si>
  <si>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</si>
  <si>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</si>
  <si>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</si>
  <si>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</si>
  <si>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</si>
  <si>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</si>
  <si>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</si>
  <si>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</si>
  <si>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</si>
  <si>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</si>
  <si>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</si>
  <si>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</si>
  <si>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</si>
  <si>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</si>
  <si>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</si>
  <si>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</si>
  <si>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</si>
  <si>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</si>
  <si>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</si>
  <si>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</si>
  <si>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</si>
  <si>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</si>
  <si>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</si>
  <si>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</si>
  <si>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</si>
  <si>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</si>
  <si>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</si>
  <si>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</si>
  <si>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</si>
  <si>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</si>
  <si>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</si>
  <si>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</si>
  <si>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</si>
  <si>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</si>
  <si>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</si>
  <si>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</si>
  <si>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</si>
  <si>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</si>
  <si>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</si>
  <si>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</si>
  <si>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</si>
  <si>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</si>
  <si>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</si>
  <si>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</si>
  <si>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</si>
  <si>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</si>
  <si>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</si>
  <si>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</si>
  <si>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</si>
  <si>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</si>
  <si>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</si>
  <si>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</si>
  <si>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</si>
  <si>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</si>
  <si>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</si>
  <si>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</si>
  <si>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</si>
  <si>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</si>
  <si>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</si>
  <si>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</si>
  <si>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</si>
  <si>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</si>
  <si>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</si>
  <si>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</si>
  <si>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</si>
  <si>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</si>
  <si>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</si>
  <si>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</si>
  <si>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</si>
  <si>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</si>
  <si>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</si>
  <si>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</si>
  <si>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</si>
  <si>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</si>
  <si>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</si>
  <si>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</si>
  <si>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</si>
  <si>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</si>
  <si>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</si>
  <si>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</si>
  <si>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</si>
  <si>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</si>
  <si>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</si>
  <si>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</si>
  <si>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</si>
  <si>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</si>
  <si>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</si>
  <si>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</si>
  <si>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</si>
  <si>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</si>
  <si>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</si>
  <si>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</si>
  <si>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</si>
  <si>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</si>
  <si>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</si>
  <si>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</si>
  <si>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</si>
  <si>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</si>
  <si>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</si>
  <si>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</si>
  <si>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</si>
  <si>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</si>
  <si>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</si>
  <si>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</si>
  <si>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</si>
  <si>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</si>
  <si>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</si>
  <si>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</si>
  <si>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</si>
  <si>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</si>
  <si>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</si>
  <si>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</si>
  <si>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</si>
  <si>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</si>
  <si>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</si>
  <si>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</si>
  <si>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</si>
  <si>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</si>
  <si>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</si>
  <si>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</si>
  <si>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</si>
  <si>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</si>
  <si>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</si>
  <si>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</si>
  <si>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</si>
  <si>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</si>
  <si>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</si>
  <si>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</si>
  <si>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</si>
  <si>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</si>
  <si>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</si>
  <si>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</si>
  <si>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</si>
  <si>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</si>
  <si>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</si>
  <si>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</si>
  <si>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</si>
  <si>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</si>
  <si>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</si>
  <si>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</si>
  <si>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</si>
  <si>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</si>
  <si>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</si>
  <si>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</si>
  <si>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</si>
  <si>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</si>
  <si>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</si>
  <si>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</si>
  <si>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</si>
  <si>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</si>
  <si>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</si>
  <si>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</si>
  <si>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</si>
  <si>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</si>
  <si>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</si>
  <si>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</si>
  <si>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</si>
  <si>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</si>
  <si>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</si>
  <si>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</si>
  <si>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</si>
  <si>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</si>
  <si>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</si>
  <si>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</si>
  <si>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</si>
  <si>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</si>
  <si>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</si>
  <si>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</si>
  <si>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</si>
  <si>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</si>
  <si>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</si>
  <si>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</si>
  <si>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</si>
  <si>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</si>
  <si>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</si>
  <si>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</si>
  <si>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</si>
  <si>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</si>
  <si>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</si>
  <si>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</si>
  <si>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</si>
  <si>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</si>
  <si>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</si>
  <si>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</si>
  <si>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</si>
  <si>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</si>
  <si>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</si>
  <si>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</si>
  <si>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</si>
  <si>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</si>
  <si>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</si>
  <si>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</si>
  <si>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</si>
  <si>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</si>
  <si>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</si>
  <si>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</si>
  <si>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</si>
  <si>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</si>
  <si>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</si>
  <si>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</si>
  <si>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</si>
  <si>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</si>
  <si>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</si>
  <si>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</si>
  <si>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</si>
  <si>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</si>
  <si>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</si>
  <si>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</si>
  <si>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</si>
  <si>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</si>
  <si>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</si>
  <si>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</si>
  <si>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</si>
  <si>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</si>
  <si>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</si>
  <si>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</si>
  <si>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</si>
  <si>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</si>
  <si>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</si>
  <si>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</si>
  <si>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</si>
  <si>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</si>
  <si>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</si>
  <si>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</si>
  <si>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</si>
  <si>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</si>
  <si>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</si>
  <si>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</si>
  <si>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</si>
  <si>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</si>
  <si>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</si>
  <si>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</si>
  <si>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</si>
  <si>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</si>
  <si>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</si>
  <si>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</si>
  <si>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</si>
  <si>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</si>
  <si>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</si>
  <si>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</si>
  <si>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</si>
  <si>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</si>
  <si>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</si>
  <si>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</si>
  <si>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</si>
  <si>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</si>
  <si>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</si>
  <si>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</si>
  <si>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</si>
  <si>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</si>
  <si>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</si>
  <si>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</si>
  <si>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</si>
  <si>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</si>
  <si>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</si>
  <si>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</si>
  <si>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</si>
  <si>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</si>
  <si>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</si>
  <si>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</si>
  <si>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</si>
  <si>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</si>
  <si>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</si>
  <si>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</si>
  <si>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</si>
  <si>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</si>
  <si>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</si>
  <si>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</si>
  <si>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</si>
  <si>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</si>
  <si>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</si>
  <si>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</si>
  <si>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</si>
  <si>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</si>
  <si>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</si>
  <si>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</si>
  <si>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</si>
  <si>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</si>
  <si>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</si>
  <si>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</si>
  <si>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</si>
  <si>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</si>
  <si>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</si>
  <si>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</si>
  <si>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</si>
  <si>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</si>
  <si>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</si>
  <si>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</si>
  <si>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</si>
  <si>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</si>
  <si>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</si>
  <si>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</si>
  <si>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</si>
  <si>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</si>
  <si>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</si>
  <si>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</si>
  <si>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</si>
  <si>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</si>
  <si>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</si>
  <si>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</si>
  <si>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</si>
  <si>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</si>
  <si>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</si>
  <si>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</si>
  <si>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</si>
  <si>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</si>
  <si>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</si>
  <si>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</si>
  <si>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</si>
  <si>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</si>
  <si>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</si>
  <si>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</si>
  <si>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</si>
  <si>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</si>
  <si>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</si>
  <si>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</si>
  <si>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</si>
  <si>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</si>
  <si>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</si>
  <si>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</si>
  <si>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</si>
  <si>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</si>
  <si>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</si>
  <si>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</si>
  <si>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</si>
  <si>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</si>
  <si>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</si>
  <si>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</si>
  <si>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</si>
  <si>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</si>
  <si>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</si>
  <si>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</si>
  <si>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</si>
  <si>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</si>
  <si>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</si>
  <si>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</si>
  <si>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</si>
  <si>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</si>
  <si>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</si>
  <si>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</si>
  <si>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</si>
  <si>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</si>
  <si>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</si>
  <si>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</si>
  <si>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</si>
  <si>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</si>
  <si>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</si>
  <si>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</si>
  <si>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</si>
  <si>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</si>
  <si>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</si>
  <si>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</si>
  <si>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</si>
  <si>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</si>
  <si>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</si>
  <si>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</si>
  <si>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</si>
  <si>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</si>
  <si>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</si>
  <si>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</si>
  <si>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</si>
  <si>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</si>
  <si>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</si>
  <si>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</si>
  <si>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</si>
  <si>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</si>
  <si>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</si>
  <si>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</si>
  <si>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</si>
  <si>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</si>
  <si>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</si>
  <si>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</si>
  <si>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</si>
  <si>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</si>
  <si>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</si>
  <si>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</si>
  <si>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</si>
  <si>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</si>
  <si>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</si>
  <si>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</si>
  <si>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</si>
  <si>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</si>
  <si>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</si>
  <si>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</si>
  <si>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</si>
  <si>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</si>
  <si>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</si>
  <si>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</si>
  <si>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</si>
  <si>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</si>
  <si>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</si>
  <si>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</si>
  <si>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</si>
  <si>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</si>
  <si>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</si>
  <si>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</si>
  <si>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</si>
  <si>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</si>
  <si>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</si>
  <si>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</si>
  <si>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</si>
  <si>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</si>
  <si>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</si>
  <si>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</si>
  <si>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</si>
  <si>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</si>
  <si>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</si>
  <si>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</si>
  <si>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</si>
  <si>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</si>
  <si>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</si>
  <si>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</si>
  <si>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</si>
  <si>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</si>
  <si>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</si>
  <si>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</si>
  <si>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</si>
  <si>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</si>
  <si>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</si>
  <si>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</si>
  <si>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</si>
  <si>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</si>
  <si>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</si>
  <si>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</si>
  <si>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</si>
  <si>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</si>
  <si>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</si>
  <si>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</si>
  <si>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</si>
  <si>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</si>
  <si>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</si>
  <si>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</si>
  <si>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</si>
  <si>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</si>
  <si>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</si>
  <si>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</si>
  <si>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</si>
  <si>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</si>
  <si>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</si>
  <si>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</si>
  <si>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</si>
  <si>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</si>
  <si>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</si>
  <si>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</si>
  <si>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</si>
  <si>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</si>
  <si>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</si>
  <si>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</si>
  <si>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</si>
  <si>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</si>
  <si>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</si>
  <si>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</si>
  <si>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</si>
  <si>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</si>
  <si>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</si>
  <si>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</si>
  <si>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</si>
  <si>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</si>
  <si>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</si>
  <si>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</si>
  <si>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</si>
  <si>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</si>
  <si>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</si>
  <si>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</si>
  <si>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</si>
  <si>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</si>
  <si>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</si>
  <si>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</si>
  <si>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</si>
  <si>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</si>
  <si>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</si>
  <si>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</si>
  <si>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</si>
  <si>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</si>
  <si>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</si>
  <si>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</si>
  <si>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</si>
  <si>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</si>
  <si>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</si>
  <si>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</si>
  <si>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</si>
  <si>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</si>
  <si>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</si>
  <si>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</si>
  <si>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</si>
  <si>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</si>
  <si>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</si>
  <si>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</si>
  <si>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</si>
  <si>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</si>
  <si>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</si>
  <si>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</si>
  <si>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</si>
  <si>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</si>
  <si>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</si>
  <si>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</si>
  <si>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</si>
  <si>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</si>
  <si>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</si>
  <si>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</si>
  <si>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</si>
  <si>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</si>
  <si>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</si>
  <si>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</si>
  <si>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</si>
  <si>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</si>
  <si>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</si>
  <si>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</si>
  <si>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</si>
  <si>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</si>
  <si>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</si>
  <si>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</si>
  <si>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</si>
  <si>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</si>
  <si>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</si>
  <si>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</si>
  <si>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</si>
  <si>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</si>
  <si>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</si>
  <si>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</si>
  <si>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</si>
  <si>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</si>
  <si>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</si>
  <si>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</si>
  <si>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</si>
  <si>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</si>
  <si>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</si>
  <si>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</si>
  <si>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</si>
  <si>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</si>
  <si>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</si>
  <si>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</si>
  <si>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</si>
  <si>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</si>
  <si>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</si>
  <si>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</si>
  <si>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</si>
  <si>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</si>
  <si>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</si>
  <si>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</si>
  <si>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</si>
  <si>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</si>
  <si>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</si>
  <si>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</si>
  <si>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</si>
  <si>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</si>
  <si>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</si>
  <si>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</si>
  <si>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</si>
  <si>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</si>
  <si>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</si>
  <si>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</si>
  <si>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</si>
  <si>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</si>
  <si>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</si>
  <si>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</si>
  <si>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</si>
  <si>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</si>
  <si>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</si>
  <si>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</si>
  <si>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</si>
  <si>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</si>
  <si>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</si>
  <si>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</si>
  <si>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</si>
  <si>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</si>
  <si>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</si>
  <si>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</si>
  <si>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</si>
  <si>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</si>
  <si>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</si>
  <si>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</si>
  <si>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</si>
  <si>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</si>
  <si>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</si>
  <si>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</si>
  <si>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</si>
  <si>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</si>
  <si>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</si>
  <si>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</si>
  <si>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</si>
  <si>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</si>
  <si>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</si>
  <si>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</si>
  <si>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</si>
  <si>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</si>
  <si>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</si>
  <si>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</si>
  <si>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</si>
  <si>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</si>
  <si>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</si>
  <si>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</si>
  <si>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</si>
  <si>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</si>
  <si>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</si>
  <si>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</si>
  <si>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</si>
  <si>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</si>
  <si>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</si>
  <si>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</si>
  <si>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</si>
  <si>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</si>
  <si>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</si>
  <si>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</si>
  <si>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</si>
  <si>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</si>
  <si>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</si>
  <si>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</si>
  <si>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</si>
  <si>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</si>
  <si>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</si>
  <si>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</si>
  <si>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</si>
  <si>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</si>
  <si>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</si>
  <si>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</si>
  <si>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</si>
  <si>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</si>
  <si>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</si>
  <si>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</si>
  <si>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</si>
  <si>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</si>
  <si>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</si>
  <si>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</si>
  <si>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</si>
  <si>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</si>
  <si>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</si>
  <si>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</si>
  <si>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</si>
  <si>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</si>
  <si>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</si>
  <si>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</si>
  <si>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</si>
  <si>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</si>
  <si>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</si>
  <si>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</si>
  <si>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</si>
  <si>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</si>
  <si>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</si>
  <si>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</si>
  <si>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</si>
  <si>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</si>
  <si>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</si>
  <si>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</si>
  <si>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</si>
  <si>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</si>
  <si>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</si>
  <si>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</si>
  <si>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</si>
  <si>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</si>
  <si>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</si>
  <si>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</si>
  <si>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</si>
  <si>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</si>
  <si>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</si>
  <si>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</si>
  <si>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</si>
  <si>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</si>
  <si>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</si>
  <si>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</si>
  <si>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</si>
  <si>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</si>
  <si>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</si>
  <si>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</si>
  <si>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</si>
  <si>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</si>
  <si>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</si>
  <si>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</si>
  <si>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</si>
  <si>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</si>
  <si>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</si>
  <si>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</si>
  <si>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</si>
  <si>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</si>
  <si>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</si>
  <si>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</si>
  <si>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</si>
  <si>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</si>
  <si>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</si>
  <si>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</si>
  <si>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</si>
  <si>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</si>
  <si>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</si>
  <si>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</si>
  <si>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</si>
  <si>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</si>
  <si>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</si>
  <si>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</si>
  <si>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</si>
  <si>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</si>
  <si>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</si>
  <si>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</si>
  <si>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</si>
  <si>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</si>
  <si>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</si>
  <si>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</si>
  <si>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</si>
  <si>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</si>
  <si>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</si>
  <si>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</si>
  <si>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</si>
  <si>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</si>
  <si>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</si>
  <si>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</si>
  <si>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</si>
  <si>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</si>
  <si>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</si>
  <si>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</si>
  <si>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</si>
  <si>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</si>
  <si>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</si>
  <si>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</si>
  <si>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</si>
  <si>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</si>
  <si>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</si>
  <si>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</si>
  <si>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</si>
  <si>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</si>
  <si>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</si>
  <si>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</si>
  <si>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</si>
  <si>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</si>
  <si>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</si>
  <si>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</si>
  <si>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</si>
  <si>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</si>
  <si>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</si>
  <si>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</si>
  <si>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</si>
  <si>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</si>
  <si>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</si>
  <si>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</si>
  <si>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</si>
  <si>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</si>
  <si>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</si>
  <si>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</si>
  <si>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</si>
  <si>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</si>
  <si>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</si>
  <si>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</si>
  <si>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</si>
  <si>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</si>
  <si>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</si>
  <si>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</si>
  <si>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</si>
  <si>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</si>
  <si>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</si>
  <si>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</si>
  <si>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</si>
  <si>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</si>
  <si>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</si>
  <si>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</si>
  <si>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</si>
  <si>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</si>
  <si>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</si>
  <si>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</si>
  <si>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</si>
  <si>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</si>
  <si>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</si>
  <si>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</si>
  <si>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</si>
  <si>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</si>
  <si>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</si>
  <si>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</si>
  <si>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</si>
  <si>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</si>
  <si>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</si>
  <si>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</si>
  <si>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</si>
  <si>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</si>
  <si>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</si>
  <si>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</si>
  <si>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</si>
  <si>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</si>
  <si>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</si>
  <si>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</si>
  <si>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</si>
  <si>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</si>
  <si>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</si>
  <si>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</si>
  <si>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</si>
  <si>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</si>
  <si>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</si>
  <si>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</si>
  <si>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</si>
  <si>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</si>
  <si>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</si>
  <si>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</si>
  <si>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</si>
  <si>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</si>
  <si>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</si>
  <si>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</si>
  <si>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</si>
  <si>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</si>
  <si>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</si>
  <si>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</si>
  <si>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</si>
  <si>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</si>
  <si>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</si>
  <si>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</si>
  <si>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</si>
  <si>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</si>
  <si>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</si>
  <si>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</si>
  <si>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</si>
  <si>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</si>
  <si>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</si>
  <si>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</si>
  <si>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</si>
  <si>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</si>
  <si>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</si>
  <si>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</si>
  <si>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</si>
  <si>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</si>
  <si>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</si>
  <si>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</si>
  <si>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</si>
  <si>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</si>
  <si>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</si>
  <si>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</si>
  <si>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</si>
  <si>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</si>
  <si>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</si>
  <si>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</si>
  <si>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</si>
  <si>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</si>
  <si>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</si>
  <si>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</si>
  <si>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</si>
  <si>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</si>
  <si>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</si>
  <si>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</si>
  <si>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</si>
  <si>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</si>
  <si>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</si>
  <si>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</si>
  <si>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</si>
  <si>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</si>
  <si>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</si>
  <si>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</si>
  <si>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</si>
  <si>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</si>
  <si>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</si>
  <si>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</si>
  <si>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</si>
  <si>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</si>
  <si>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</si>
  <si>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</si>
  <si>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</si>
  <si>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</si>
  <si>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</si>
  <si>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</si>
  <si>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</si>
  <si>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</si>
  <si>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</si>
  <si>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</si>
  <si>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</si>
  <si>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</si>
  <si>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</si>
  <si>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</si>
  <si>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</si>
  <si>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</si>
  <si>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</si>
  <si>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</si>
  <si>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</si>
  <si>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</si>
  <si>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</si>
  <si>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</si>
  <si>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</si>
  <si>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</si>
  <si>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</si>
  <si>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</si>
  <si>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</si>
  <si>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</si>
  <si>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</si>
  <si>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</si>
  <si>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</si>
  <si>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</si>
  <si>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</si>
  <si>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</si>
  <si>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</si>
  <si>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</si>
  <si>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</si>
  <si>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</si>
  <si>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</si>
  <si>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</si>
  <si>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</si>
  <si>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</si>
  <si>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</si>
  <si>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</si>
  <si>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</si>
  <si>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</si>
  <si>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</si>
  <si>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</si>
  <si>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</si>
  <si>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</si>
  <si>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</si>
  <si>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</si>
  <si>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</si>
  <si>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</si>
  <si>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</si>
  <si>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</si>
  <si>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</si>
  <si>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</si>
  <si>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</si>
  <si>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</si>
  <si>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</si>
  <si>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</si>
  <si>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</si>
  <si>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</si>
  <si>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</si>
  <si>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</si>
  <si>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</si>
  <si>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</si>
  <si>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</si>
  <si>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</si>
  <si>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</si>
  <si>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</si>
  <si>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</si>
  <si>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</si>
  <si>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</si>
  <si>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</si>
  <si>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</si>
  <si>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</si>
  <si>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</si>
  <si>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</si>
  <si>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</si>
  <si>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</si>
  <si>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</si>
  <si>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</si>
  <si>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</si>
  <si>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</si>
  <si>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</si>
  <si>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</si>
  <si>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</si>
  <si>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</si>
  <si>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</si>
  <si>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</si>
  <si>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</si>
  <si>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</si>
  <si>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</si>
  <si>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</si>
  <si>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</si>
  <si>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</si>
  <si>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</si>
  <si>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</si>
  <si>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</si>
  <si>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</si>
  <si>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</si>
  <si>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</si>
  <si>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</si>
  <si>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</si>
  <si>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</si>
  <si>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</si>
  <si>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</si>
  <si>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</si>
  <si>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</si>
  <si>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</si>
  <si>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</si>
  <si>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</si>
  <si>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</si>
  <si>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</si>
  <si>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</si>
  <si>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</si>
  <si>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</si>
  <si>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</si>
  <si>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</si>
  <si>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</si>
  <si>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</si>
  <si>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</si>
  <si>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</si>
  <si>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</si>
  <si>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</si>
  <si>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</si>
  <si>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</si>
  <si>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</si>
  <si>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</si>
  <si>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</si>
  <si>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</si>
  <si>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</si>
  <si>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</si>
  <si>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</si>
  <si>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</si>
  <si>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</si>
  <si>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</si>
  <si>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</si>
  <si>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</si>
  <si>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</si>
  <si>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</si>
  <si>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</si>
  <si>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</si>
  <si>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</si>
  <si>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</si>
  <si>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</si>
  <si>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</si>
  <si>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</si>
  <si>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</si>
  <si>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</si>
  <si>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</si>
  <si>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</si>
  <si>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</si>
  <si>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</si>
  <si>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</si>
  <si>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</si>
  <si>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</si>
  <si>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</si>
  <si>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</si>
  <si>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</si>
  <si>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</si>
  <si>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</si>
  <si>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</si>
  <si>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</si>
  <si>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</si>
  <si>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</si>
  <si>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</si>
  <si>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</si>
  <si>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</si>
  <si>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</si>
  <si>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</si>
  <si>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</si>
  <si>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</si>
  <si>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</si>
  <si>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</si>
  <si>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</si>
  <si>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</si>
  <si>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</si>
  <si>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</si>
  <si>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</si>
  <si>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</si>
  <si>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</si>
  <si>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</si>
  <si>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</si>
  <si>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</si>
  <si>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</si>
  <si>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</si>
  <si>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</si>
  <si>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</si>
  <si>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</si>
  <si>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</si>
  <si>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</si>
  <si>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</si>
  <si>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</si>
  <si>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</si>
  <si>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</si>
  <si>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</si>
  <si>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</si>
  <si>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</si>
  <si>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</si>
  <si>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</si>
  <si>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</si>
  <si>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</si>
  <si>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</si>
  <si>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</si>
  <si>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</si>
  <si>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</si>
  <si>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</si>
  <si>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</si>
  <si>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</si>
  <si>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</si>
  <si>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</si>
  <si>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</si>
  <si>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</si>
  <si>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</si>
  <si>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</si>
  <si>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</si>
  <si>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</si>
  <si>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</si>
  <si>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</si>
  <si>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</si>
  <si>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</si>
  <si>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</si>
  <si>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</si>
  <si>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</si>
  <si>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</si>
  <si>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</si>
  <si>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</si>
  <si>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</si>
  <si>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</si>
  <si>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</si>
  <si>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</si>
  <si>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</si>
  <si>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</si>
  <si>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</si>
  <si>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</si>
  <si>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</si>
  <si>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</si>
  <si>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</si>
  <si>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</si>
  <si>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</si>
  <si>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</si>
  <si>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</si>
  <si>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</si>
  <si>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</si>
  <si>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</si>
  <si>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</si>
  <si>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</si>
  <si>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</si>
  <si>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</si>
  <si>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</si>
  <si>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</si>
  <si>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</si>
  <si>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</si>
  <si>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</si>
  <si>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</si>
  <si>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</si>
  <si>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</si>
  <si>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</si>
  <si>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</si>
  <si>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</si>
  <si>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</si>
  <si>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</si>
  <si>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</si>
  <si>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</si>
  <si>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</si>
  <si>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</si>
  <si>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</si>
  <si>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</si>
  <si>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</si>
  <si>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</si>
  <si>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</si>
  <si>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</si>
  <si>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</si>
  <si>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</si>
  <si>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</si>
  <si>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</si>
  <si>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</si>
  <si>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</si>
  <si>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</si>
  <si>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</si>
  <si>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</si>
  <si>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</si>
  <si>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</si>
  <si>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</si>
  <si>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</si>
  <si>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</si>
  <si>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</si>
  <si>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</si>
  <si>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</si>
  <si>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</si>
  <si>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</si>
  <si>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</si>
  <si>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</si>
  <si>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</si>
  <si>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</si>
  <si>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</si>
  <si>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</si>
  <si>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</si>
  <si>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</si>
  <si>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</si>
  <si>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</si>
  <si>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</si>
  <si>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</si>
  <si>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</si>
  <si>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</si>
  <si>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</si>
  <si>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</si>
  <si>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</si>
  <si>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</si>
  <si>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</si>
  <si>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</si>
  <si>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</si>
  <si>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</si>
  <si>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</si>
  <si>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</si>
  <si>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</si>
  <si>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</si>
  <si>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</si>
  <si>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</si>
  <si>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</si>
  <si>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</si>
  <si>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</si>
  <si>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</si>
  <si>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</si>
  <si>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</si>
  <si>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</si>
  <si>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</si>
  <si>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</si>
  <si>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</si>
  <si>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</si>
  <si>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</si>
  <si>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</si>
  <si>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</si>
  <si>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</si>
  <si>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</si>
  <si>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</si>
  <si>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</si>
  <si>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</si>
  <si>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</si>
  <si>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</si>
  <si>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</si>
  <si>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</si>
  <si>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</si>
  <si>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</si>
  <si>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</si>
  <si>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</si>
  <si>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</si>
  <si>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</si>
  <si>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</si>
  <si>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</si>
  <si>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</si>
  <si>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</si>
  <si>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</si>
  <si>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</si>
  <si>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</si>
  <si>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</si>
  <si>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</si>
  <si>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</si>
  <si>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</si>
  <si>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</si>
  <si>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</si>
  <si>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</si>
  <si>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</si>
  <si>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</si>
  <si>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</si>
  <si>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</si>
  <si>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</si>
  <si>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</si>
  <si>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</si>
  <si>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</si>
  <si>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</si>
  <si>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</si>
  <si>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</si>
  <si>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</si>
  <si>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</si>
  <si>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</si>
  <si>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</si>
  <si>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</si>
  <si>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</si>
  <si>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</si>
  <si>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</si>
  <si>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</si>
  <si>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</si>
  <si>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</si>
  <si>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</si>
  <si>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</si>
  <si>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</si>
  <si>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</si>
  <si>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</si>
  <si>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</si>
  <si>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</si>
  <si>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</si>
  <si>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</si>
  <si>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</si>
  <si>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</si>
  <si>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</si>
  <si>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</si>
  <si>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</si>
  <si>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</si>
  <si>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</si>
  <si>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</si>
  <si>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</si>
  <si>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</si>
  <si>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</si>
  <si>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</si>
  <si>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</si>
  <si>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</si>
  <si>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</si>
  <si>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</si>
  <si>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</si>
  <si>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</si>
  <si>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</si>
  <si>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</si>
  <si>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</si>
  <si>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</si>
  <si>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</si>
  <si>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</si>
  <si>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</si>
  <si>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</si>
  <si>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</si>
  <si>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</si>
  <si>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</si>
  <si>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</si>
  <si>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</si>
  <si>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</si>
  <si>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</si>
  <si>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</si>
  <si>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</si>
  <si>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</si>
  <si>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</si>
  <si>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</si>
  <si>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</si>
  <si>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</si>
  <si>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</si>
  <si>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</si>
  <si>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</si>
  <si>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</si>
  <si>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</si>
  <si>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</si>
  <si>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</si>
  <si>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</si>
  <si>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</si>
  <si>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</si>
  <si>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</si>
  <si>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</si>
  <si>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</si>
  <si>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</si>
  <si>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</si>
  <si>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</si>
  <si>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</si>
  <si>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</si>
  <si>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</si>
  <si>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</si>
  <si>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</si>
  <si>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</si>
  <si>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</si>
  <si>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</si>
  <si>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</si>
  <si>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</si>
  <si>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</si>
  <si>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</si>
  <si>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</si>
  <si>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</si>
  <si>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</si>
  <si>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</si>
  <si>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</si>
  <si>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</si>
  <si>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</si>
  <si>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</si>
  <si>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</si>
  <si>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</si>
  <si>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</si>
  <si>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</si>
  <si>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</si>
  <si>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</si>
  <si>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</si>
  <si>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</si>
  <si>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</si>
  <si>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</si>
  <si>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</si>
  <si>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</si>
  <si>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</si>
  <si>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</si>
  <si>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</si>
  <si>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</si>
  <si>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</si>
  <si>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</si>
  <si>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</si>
  <si>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</si>
  <si>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</si>
  <si>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</si>
  <si>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</si>
  <si>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</si>
  <si>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</si>
  <si>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</si>
  <si>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</si>
  <si>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</si>
  <si>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</si>
  <si>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</si>
  <si>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</si>
  <si>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</si>
  <si>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</si>
  <si>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</si>
  <si>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</si>
  <si>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</si>
  <si>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</si>
  <si>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</si>
  <si>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</si>
  <si>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</si>
  <si>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</si>
  <si>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</si>
  <si>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</si>
  <si>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</si>
  <si>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</si>
  <si>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</si>
  <si>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</si>
  <si>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</si>
  <si>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</si>
  <si>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</si>
  <si>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</si>
  <si>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</si>
  <si>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</si>
  <si>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</si>
  <si>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</si>
  <si>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</si>
  <si>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</si>
  <si>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</si>
  <si>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</si>
  <si>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</si>
  <si>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</si>
  <si>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</si>
  <si>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</si>
  <si>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</si>
  <si>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</si>
  <si>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</si>
  <si>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</si>
  <si>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</si>
  <si>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</si>
  <si>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</si>
  <si>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</si>
  <si>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</si>
  <si>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</si>
  <si>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</si>
  <si>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</si>
  <si>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</si>
  <si>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</si>
  <si>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</si>
  <si>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</si>
  <si>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</si>
  <si>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</si>
  <si>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</si>
  <si>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</si>
  <si>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</si>
  <si>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</si>
  <si>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</si>
  <si>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</si>
  <si>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</si>
  <si>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</si>
  <si>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</si>
  <si>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</si>
  <si>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</si>
  <si>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</si>
  <si>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</si>
  <si>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</si>
  <si>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</si>
  <si>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</si>
  <si>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</si>
  <si>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</si>
  <si>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</si>
  <si>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</si>
  <si>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</si>
  <si>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</si>
  <si>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</si>
  <si>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</si>
  <si>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</si>
  <si>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</si>
  <si>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</si>
  <si>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</si>
  <si>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</si>
  <si>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</si>
  <si>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</si>
  <si>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</si>
  <si>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</si>
  <si>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</si>
  <si>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</si>
  <si>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</si>
  <si>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</si>
  <si>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</si>
  <si>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</si>
  <si>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</si>
  <si>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</si>
  <si>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</si>
  <si>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</si>
  <si>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</si>
  <si>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</si>
  <si>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</si>
  <si>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</si>
  <si>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</si>
  <si>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</si>
  <si>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</si>
  <si>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</si>
  <si>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</si>
  <si>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</si>
  <si>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</si>
  <si>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</si>
  <si>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</si>
  <si>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</si>
  <si>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</si>
  <si>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</si>
  <si>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</si>
  <si>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</si>
  <si>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</si>
  <si>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</si>
  <si>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</si>
  <si>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</si>
  <si>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</si>
  <si>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</si>
  <si>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</si>
  <si>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</si>
  <si>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</si>
  <si>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</si>
  <si>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</si>
  <si>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</si>
  <si>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</si>
  <si>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</si>
  <si>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</si>
  <si>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</si>
  <si>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</si>
  <si>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</si>
  <si>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</si>
  <si>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</si>
  <si>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</si>
  <si>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</si>
  <si>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</si>
  <si>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</si>
  <si>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</si>
  <si>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</si>
  <si>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</si>
  <si>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</si>
  <si>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</si>
  <si>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</si>
  <si>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</si>
  <si>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</si>
  <si>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</si>
  <si>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</si>
  <si>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</si>
  <si>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</si>
  <si>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</si>
  <si>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</si>
  <si>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</si>
  <si>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</si>
  <si>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</si>
  <si>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</si>
  <si>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</si>
  <si>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</si>
  <si>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</si>
  <si>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</si>
  <si>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</si>
  <si>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</si>
  <si>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</si>
  <si>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</si>
  <si>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</si>
  <si>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</si>
  <si>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</si>
  <si>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</si>
  <si>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</si>
  <si>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</si>
  <si>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</si>
  <si>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</si>
  <si>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</si>
  <si>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</si>
  <si>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</si>
  <si>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</si>
  <si>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</si>
  <si>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</si>
  <si>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</si>
  <si>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</si>
  <si>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</si>
  <si>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</si>
  <si>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</si>
  <si>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</si>
  <si>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</si>
  <si>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</si>
  <si>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</si>
  <si>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</si>
  <si>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</si>
  <si>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</si>
  <si>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</si>
  <si>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</si>
  <si>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</si>
  <si>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</si>
  <si>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</si>
  <si>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</si>
  <si>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</si>
  <si>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</si>
  <si>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</si>
  <si>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</si>
  <si>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</si>
  <si>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</si>
  <si>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</si>
  <si>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</si>
  <si>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</si>
  <si>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</si>
  <si>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</si>
  <si>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</si>
  <si>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</si>
  <si>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</si>
  <si>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</si>
  <si>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</si>
  <si>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</si>
  <si>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</si>
  <si>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</si>
  <si>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</si>
  <si>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</si>
  <si>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</si>
  <si>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</si>
  <si>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</si>
  <si>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</si>
  <si>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</si>
  <si>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</si>
  <si>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</si>
  <si>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</si>
  <si>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</si>
  <si>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</si>
  <si>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</si>
  <si>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</si>
  <si>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</si>
  <si>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</si>
  <si>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</si>
  <si>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</si>
  <si>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</si>
  <si>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</si>
  <si>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</si>
  <si>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</si>
  <si>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</si>
  <si>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</si>
  <si>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</si>
  <si>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</si>
  <si>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</si>
  <si>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</si>
  <si>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</si>
  <si>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</si>
  <si>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</si>
  <si>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</si>
  <si>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</si>
  <si>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</si>
  <si>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</si>
  <si>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</si>
  <si>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</si>
  <si>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</si>
  <si>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</si>
  <si>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</si>
  <si>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</si>
  <si>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</si>
  <si>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</si>
  <si>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</si>
  <si>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</si>
  <si>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</si>
  <si>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</si>
  <si>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</si>
  <si>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</si>
  <si>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</si>
  <si>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</si>
  <si>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</si>
  <si>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</si>
  <si>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</si>
  <si>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</si>
  <si>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</si>
  <si>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</si>
  <si>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</si>
  <si>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</si>
  <si>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</si>
  <si>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</si>
  <si>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</si>
  <si>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</si>
  <si>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</si>
  <si>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</si>
  <si>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</si>
  <si>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</si>
  <si>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</si>
  <si>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</si>
  <si>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</si>
  <si>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</si>
  <si>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</si>
  <si>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</si>
  <si>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</si>
  <si>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</si>
  <si>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</si>
  <si>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</si>
  <si>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</si>
  <si>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</si>
  <si>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</si>
  <si>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</si>
  <si>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</si>
  <si>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</si>
  <si>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</si>
  <si>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</si>
  <si>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</si>
  <si>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</si>
  <si>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</si>
  <si>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</si>
  <si>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</si>
  <si>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</si>
  <si>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</si>
  <si>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</si>
  <si>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</si>
  <si>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</si>
  <si>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</si>
  <si>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</si>
  <si>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</si>
  <si>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</si>
  <si>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</si>
  <si>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</si>
  <si>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</si>
  <si>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</si>
  <si>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</si>
  <si>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</si>
  <si>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</si>
  <si>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</si>
  <si>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</si>
  <si>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</si>
  <si>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</si>
  <si>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</si>
  <si>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</si>
  <si>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</si>
  <si>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</si>
  <si>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</si>
  <si>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</si>
  <si>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</si>
  <si>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</si>
  <si>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</si>
  <si>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</si>
  <si>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</si>
  <si>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</si>
  <si>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</si>
  <si>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</si>
  <si>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</si>
  <si>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</si>
  <si>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</si>
  <si>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</si>
  <si>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</si>
  <si>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</si>
  <si>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</si>
  <si>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</si>
  <si>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</si>
  <si>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</si>
  <si>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</si>
  <si>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</si>
  <si>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</si>
  <si>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</si>
  <si>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</si>
  <si>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</si>
  <si>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</si>
  <si>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</si>
  <si>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</si>
  <si>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</si>
  <si>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</si>
  <si>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</si>
  <si>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</si>
  <si>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</si>
  <si>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</si>
  <si>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</si>
  <si>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</si>
  <si>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</si>
  <si>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</si>
  <si>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</si>
  <si>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</si>
  <si>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</si>
  <si>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</si>
  <si>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</si>
  <si>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</si>
  <si>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</si>
  <si>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</si>
  <si>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</si>
  <si>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</si>
  <si>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</si>
  <si>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</si>
  <si>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</si>
  <si>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</si>
  <si>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</si>
  <si>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</si>
  <si>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</si>
  <si>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</si>
  <si>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</si>
  <si>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</si>
  <si>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</si>
  <si>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</si>
  <si>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</si>
  <si>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</si>
  <si>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</si>
  <si>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</si>
  <si>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</si>
  <si>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</si>
  <si>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</si>
  <si>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</si>
  <si>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</si>
  <si>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</si>
  <si>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</si>
  <si>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</si>
  <si>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</si>
  <si>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</si>
  <si>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</si>
  <si>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</si>
  <si>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</si>
  <si>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</si>
  <si>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</si>
  <si>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</si>
  <si>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</si>
  <si>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</si>
  <si>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</si>
  <si>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</si>
  <si>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</si>
  <si>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</si>
  <si>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</si>
  <si>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</si>
  <si>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</si>
  <si>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</si>
  <si>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</si>
  <si>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</si>
  <si>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</si>
  <si>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</si>
  <si>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</si>
  <si>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</si>
  <si>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</si>
  <si>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</si>
  <si>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</si>
  <si>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</si>
  <si>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</si>
  <si>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</si>
  <si>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</si>
  <si>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</si>
  <si>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</si>
  <si>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</si>
  <si>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</si>
  <si>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</si>
  <si>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</si>
  <si>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</si>
  <si>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</si>
  <si>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</si>
  <si>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</si>
  <si>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</si>
  <si>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</si>
  <si>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</si>
  <si>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</si>
  <si>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</si>
  <si>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</si>
  <si>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</si>
  <si>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</si>
  <si>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</si>
  <si>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</si>
  <si>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</si>
  <si>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</si>
  <si>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</si>
  <si>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</si>
  <si>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</si>
  <si>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</si>
  <si>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</si>
  <si>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</si>
  <si>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</si>
  <si>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</si>
  <si>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</si>
  <si>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</si>
  <si>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</si>
  <si>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</si>
  <si>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</si>
  <si>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</si>
  <si>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</si>
  <si>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</si>
  <si>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</si>
  <si>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</si>
  <si>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</si>
  <si>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</si>
  <si>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</si>
  <si>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</si>
  <si>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</si>
  <si>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</si>
  <si>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</si>
  <si>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</si>
  <si>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</si>
  <si>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</si>
  <si>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</si>
  <si>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</si>
  <si>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</si>
  <si>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</si>
  <si>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</si>
  <si>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</si>
  <si>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</si>
  <si>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</si>
  <si>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</si>
  <si>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</si>
  <si>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</si>
  <si>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</si>
  <si>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</si>
  <si>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</si>
  <si>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</si>
  <si>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</si>
  <si>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</si>
  <si>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</si>
  <si>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</si>
  <si>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</si>
  <si>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</si>
  <si>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</si>
  <si>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</si>
  <si>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</si>
  <si>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</si>
  <si>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</si>
  <si>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</si>
  <si>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</si>
  <si>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</si>
  <si>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</si>
  <si>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</si>
  <si>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</si>
  <si>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</si>
  <si>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</si>
  <si>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</si>
  <si>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</si>
  <si>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</si>
  <si>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</si>
  <si>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</si>
  <si>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</si>
  <si>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</si>
  <si>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</si>
  <si>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</si>
  <si>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</si>
  <si>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</si>
  <si>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</si>
  <si>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</si>
  <si>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</si>
  <si>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</si>
  <si>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</si>
  <si>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</si>
  <si>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</si>
  <si>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</si>
  <si>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</si>
  <si>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</si>
  <si>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</si>
  <si>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</si>
  <si>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</si>
  <si>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</si>
  <si>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</si>
  <si>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</si>
  <si>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</si>
  <si>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</si>
  <si>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</si>
  <si>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</si>
  <si>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</si>
  <si>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</si>
  <si>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</si>
  <si>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</si>
  <si>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</si>
  <si>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</si>
  <si>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</si>
  <si>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</si>
  <si>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</si>
  <si>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</si>
  <si>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</si>
  <si>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</si>
  <si>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</si>
  <si>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</si>
  <si>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</si>
  <si>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</si>
  <si>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</si>
  <si>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</si>
  <si>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</si>
  <si>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</si>
  <si>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</si>
  <si>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</si>
  <si>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</si>
  <si>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</si>
  <si>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</si>
  <si>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</si>
  <si>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</si>
  <si>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</si>
  <si>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</si>
  <si>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</si>
  <si>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</si>
  <si>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</si>
  <si>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</si>
  <si>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</si>
  <si>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</si>
  <si>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</si>
  <si>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</si>
  <si>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</si>
  <si>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</si>
  <si>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</si>
  <si>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</si>
  <si>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</si>
  <si>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</si>
  <si>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</si>
  <si>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</si>
  <si>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</si>
  <si>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</si>
  <si>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</si>
  <si>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</si>
  <si>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</si>
  <si>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</si>
  <si>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</si>
  <si>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</si>
  <si>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</si>
  <si>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</si>
  <si>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</si>
  <si>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</si>
  <si>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</si>
  <si>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</si>
  <si>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</si>
  <si>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</si>
  <si>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</si>
  <si>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</si>
  <si>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</si>
  <si>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</si>
  <si>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</si>
  <si>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</si>
  <si>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</si>
  <si>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</si>
  <si>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</si>
  <si>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</si>
  <si>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</si>
  <si>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</si>
  <si>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</si>
  <si>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</si>
  <si>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</si>
  <si>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</si>
  <si>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</si>
  <si>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</si>
  <si>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</si>
  <si>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</si>
  <si>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</si>
  <si>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</si>
  <si>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</si>
  <si>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</si>
  <si>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</si>
  <si>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</si>
  <si>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</si>
  <si>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</si>
  <si>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</si>
  <si>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</si>
  <si>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</si>
  <si>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</si>
  <si>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</si>
  <si>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</si>
  <si>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</si>
  <si>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</si>
  <si>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</si>
  <si>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</si>
  <si>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</si>
  <si>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</si>
  <si>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</si>
  <si>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</si>
  <si>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</si>
  <si>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</si>
  <si>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</si>
  <si>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</si>
  <si>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</si>
  <si>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</si>
  <si>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</si>
  <si>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</si>
  <si>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</si>
  <si>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</si>
  <si>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</si>
  <si>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</si>
  <si>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</si>
  <si>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</si>
  <si>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</si>
  <si>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</si>
  <si>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</si>
  <si>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</si>
  <si>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</si>
  <si>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</si>
  <si>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</si>
  <si>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</si>
  <si>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</si>
  <si>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</si>
  <si>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</si>
  <si>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</si>
  <si>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</si>
  <si>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</si>
  <si>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</si>
  <si>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</si>
  <si>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</si>
  <si>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</si>
  <si>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</si>
  <si>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</si>
  <si>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</si>
  <si>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</si>
  <si>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</si>
  <si>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</si>
  <si>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</si>
  <si>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</si>
  <si>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</si>
  <si>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</si>
  <si>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</si>
  <si>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</si>
  <si>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</si>
  <si>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</si>
  <si>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</si>
  <si>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</si>
  <si>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</si>
  <si>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</si>
  <si>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</si>
  <si>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</si>
  <si>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</si>
  <si>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</si>
  <si>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</si>
  <si>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</si>
  <si>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</si>
  <si>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</si>
  <si>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</si>
  <si>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</si>
  <si>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</si>
  <si>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</si>
  <si>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</si>
  <si>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</si>
  <si>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</si>
  <si>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</si>
  <si>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</si>
  <si>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</si>
  <si>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</si>
  <si>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</si>
  <si>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</si>
  <si>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</si>
  <si>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</si>
  <si>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</si>
  <si>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</si>
  <si>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</si>
  <si>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</si>
  <si>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</si>
  <si>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</si>
  <si>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</si>
  <si>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</si>
  <si>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</si>
  <si>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</si>
  <si>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</si>
  <si>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</si>
  <si>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</si>
  <si>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</si>
  <si>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</si>
  <si>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</si>
  <si>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</si>
  <si>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</si>
  <si>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</si>
  <si>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</si>
  <si>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</si>
  <si>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</si>
  <si>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</si>
  <si>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</si>
  <si>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</si>
  <si>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</si>
  <si>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</si>
  <si>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</si>
  <si>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</si>
  <si>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</si>
  <si>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</si>
  <si>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</si>
  <si>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</si>
  <si>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</si>
  <si>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</si>
  <si>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</si>
  <si>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</si>
  <si>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</si>
  <si>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</si>
  <si>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</si>
  <si>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</si>
  <si>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</si>
  <si>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</si>
  <si>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</si>
  <si>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</si>
  <si>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</si>
  <si>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</si>
  <si>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</si>
  <si>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</si>
  <si>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</si>
  <si>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</si>
  <si>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</si>
  <si>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</si>
  <si>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</si>
  <si>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</si>
  <si>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</si>
  <si>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</si>
  <si>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</si>
  <si>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</si>
  <si>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</si>
  <si>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</si>
  <si>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</si>
  <si>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</si>
  <si>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</si>
  <si>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</si>
  <si>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</si>
  <si>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</si>
  <si>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</si>
  <si>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</si>
  <si>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</si>
  <si>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</si>
  <si>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</si>
  <si>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</si>
  <si>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</si>
  <si>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</si>
  <si>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</si>
  <si>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</si>
  <si>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</si>
  <si>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</si>
  <si>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</si>
  <si>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</si>
  <si>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</si>
  <si>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</si>
  <si>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</si>
  <si>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</si>
  <si>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</si>
  <si>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</si>
  <si>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</si>
  <si>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</si>
  <si>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</si>
  <si>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</si>
  <si>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</si>
  <si>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</si>
  <si>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</si>
  <si>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</si>
  <si>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</si>
  <si>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</si>
  <si>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</si>
  <si>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</si>
  <si>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</si>
  <si>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</si>
  <si>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</si>
  <si>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</si>
  <si>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</si>
  <si>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</si>
  <si>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</si>
  <si>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</si>
  <si>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</si>
  <si>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</si>
  <si>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</si>
  <si>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</si>
  <si>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</si>
  <si>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</si>
  <si>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</si>
  <si>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</si>
  <si>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</si>
  <si>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</si>
  <si>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</si>
  <si>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</si>
  <si>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</si>
  <si>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</si>
  <si>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</si>
  <si>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</si>
  <si>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</si>
  <si>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</si>
  <si>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</si>
  <si>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</si>
  <si>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</si>
  <si>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</si>
  <si>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</si>
  <si>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</si>
  <si>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</si>
  <si>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</si>
  <si>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</si>
  <si>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</si>
  <si>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</si>
  <si>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</si>
  <si>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</si>
  <si>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</si>
  <si>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</si>
  <si>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</si>
  <si>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</si>
  <si>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</si>
  <si>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</si>
  <si>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</si>
  <si>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</si>
  <si>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</si>
  <si>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</si>
  <si>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</si>
  <si>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</si>
  <si>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</si>
  <si>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</si>
  <si>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</si>
  <si>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</si>
  <si>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</si>
  <si>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</si>
  <si>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</si>
  <si>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</si>
  <si>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</si>
  <si>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</si>
  <si>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</si>
  <si>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</si>
  <si>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</si>
  <si>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</si>
  <si>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</si>
  <si>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</si>
  <si>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</si>
  <si>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</si>
  <si>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</si>
  <si>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</si>
  <si>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</si>
  <si>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</si>
  <si>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</si>
  <si>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</si>
  <si>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</si>
  <si>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</si>
  <si>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</si>
  <si>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</si>
  <si>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</si>
  <si>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</si>
  <si>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</si>
  <si>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</si>
  <si>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</si>
  <si>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</si>
  <si>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</si>
  <si>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</si>
  <si>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</si>
  <si>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</si>
  <si>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</si>
  <si>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</si>
  <si>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</si>
  <si>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</si>
  <si>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</si>
  <si>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</si>
  <si>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</si>
  <si>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</si>
  <si>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</si>
  <si>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</si>
  <si>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</si>
  <si>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</si>
  <si>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</si>
  <si>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</si>
  <si>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</si>
  <si>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</si>
  <si>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</si>
  <si>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</si>
  <si>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</si>
  <si>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</si>
  <si>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</si>
  <si>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</si>
  <si>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</si>
  <si>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</si>
  <si>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</si>
  <si>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</si>
  <si>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</si>
  <si>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</si>
  <si>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</si>
  <si>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</si>
  <si>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</si>
  <si>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</si>
  <si>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</si>
  <si>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</si>
  <si>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</si>
  <si>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</si>
  <si>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</si>
  <si>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</si>
  <si>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</si>
  <si>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</si>
  <si>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</si>
  <si>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</si>
  <si>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</si>
  <si>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</si>
  <si>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</si>
  <si>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</si>
  <si>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</si>
  <si>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</si>
  <si>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</si>
  <si>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</si>
  <si>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</si>
  <si>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</si>
  <si>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</si>
  <si>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</si>
  <si>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</si>
  <si>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</si>
  <si>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</si>
  <si>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</si>
  <si>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</si>
  <si>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</si>
  <si>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</si>
  <si>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</si>
  <si>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</si>
  <si>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</si>
  <si>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</si>
  <si>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</si>
  <si>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</si>
  <si>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</si>
  <si>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</si>
  <si>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</si>
  <si>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</si>
  <si>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</si>
  <si>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</si>
  <si>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</si>
  <si>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</si>
  <si>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</si>
  <si>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</si>
  <si>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</si>
  <si>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</si>
  <si>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</si>
  <si>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</si>
  <si>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</si>
  <si>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</si>
  <si>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</si>
  <si>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</si>
  <si>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</si>
  <si>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</si>
  <si>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</si>
  <si>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</si>
  <si>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</si>
  <si>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</si>
  <si>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</si>
  <si>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</si>
  <si>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</si>
  <si>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</si>
  <si>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</si>
  <si>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</si>
  <si>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</si>
  <si>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</si>
  <si>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</si>
  <si>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</si>
  <si>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</si>
  <si>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</si>
  <si>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</si>
  <si>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</si>
  <si>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</si>
  <si>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</si>
  <si>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</si>
  <si>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</si>
  <si>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</si>
  <si>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</si>
  <si>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</si>
  <si>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</si>
  <si>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</si>
  <si>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</si>
  <si>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</si>
  <si>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</si>
  <si>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</si>
  <si>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</si>
  <si>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</si>
  <si>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</si>
  <si>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</si>
  <si>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</si>
  <si>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</si>
  <si>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</si>
  <si>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</si>
  <si>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</si>
  <si>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</si>
  <si>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</si>
  <si>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</si>
  <si>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</si>
  <si>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</si>
  <si>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</si>
  <si>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</si>
  <si>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</si>
  <si>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</si>
  <si>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</si>
  <si>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</si>
  <si>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</si>
  <si>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</si>
  <si>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</si>
  <si>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</si>
  <si>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</si>
  <si>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</si>
  <si>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</si>
  <si>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</si>
  <si>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</si>
  <si>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</si>
  <si>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</si>
  <si>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</si>
  <si>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</si>
  <si>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</si>
  <si>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</si>
  <si>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</si>
  <si>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</si>
  <si>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</si>
  <si>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</si>
  <si>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</si>
  <si>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</si>
  <si>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</si>
  <si>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</si>
  <si>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</si>
  <si>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</si>
  <si>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</si>
  <si>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</si>
  <si>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</si>
  <si>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</si>
  <si>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</si>
  <si>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</si>
  <si>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</si>
  <si>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</si>
  <si>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</si>
  <si>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</si>
  <si>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</si>
  <si>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</si>
  <si>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</si>
  <si>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</si>
  <si>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</si>
  <si>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</si>
  <si>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</si>
  <si>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</si>
  <si>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</si>
  <si>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</si>
  <si>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</si>
  <si>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</si>
  <si>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</si>
  <si>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</si>
  <si>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</si>
  <si>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</si>
  <si>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</si>
  <si>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</si>
  <si>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</si>
  <si>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</si>
  <si>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</si>
  <si>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</si>
  <si>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</si>
  <si>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</si>
  <si>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</si>
  <si>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</si>
  <si>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</si>
  <si>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</si>
  <si>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</si>
  <si>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</si>
  <si>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</si>
  <si>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</si>
  <si>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</si>
  <si>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</si>
  <si>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</si>
  <si>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</si>
  <si>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</si>
  <si>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</si>
  <si>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</si>
  <si>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</si>
  <si>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</si>
  <si>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</si>
  <si>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</si>
  <si>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</si>
  <si>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</si>
  <si>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</si>
  <si>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</si>
  <si>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</si>
  <si>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</si>
  <si>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</si>
  <si>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</si>
  <si>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</si>
  <si>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</si>
  <si>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</si>
  <si>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</si>
  <si>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</si>
  <si>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</si>
  <si>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</si>
  <si>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</si>
  <si>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</si>
  <si>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</si>
  <si>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</si>
  <si>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</si>
  <si>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</si>
  <si>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</si>
  <si>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</si>
  <si>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</si>
  <si>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</si>
  <si>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</si>
  <si>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</si>
  <si>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</si>
  <si>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</si>
  <si>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</si>
  <si>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</si>
  <si>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</si>
  <si>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</si>
  <si>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</si>
  <si>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</si>
  <si>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</si>
  <si>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</si>
  <si>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</si>
  <si>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</si>
  <si>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</si>
  <si>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</si>
  <si>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</si>
  <si>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</si>
  <si>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</si>
  <si>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</si>
  <si>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</si>
  <si>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</si>
  <si>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</si>
  <si>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</si>
  <si>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</si>
  <si>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</si>
  <si>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</si>
  <si>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</si>
  <si>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</si>
  <si>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</si>
  <si>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</si>
  <si>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</si>
  <si>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</si>
  <si>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</si>
  <si>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</si>
  <si>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</si>
  <si>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</si>
  <si>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</si>
  <si>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</si>
  <si>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</si>
  <si>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</si>
  <si>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</si>
  <si>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</si>
  <si>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</si>
  <si>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</si>
  <si>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</si>
  <si>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</si>
  <si>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</si>
  <si>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</si>
  <si>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</si>
  <si>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</si>
  <si>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</si>
  <si>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</si>
  <si>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</si>
  <si>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</si>
  <si>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</si>
  <si>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</si>
  <si>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</si>
  <si>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</si>
  <si>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</si>
  <si>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</si>
  <si>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</si>
  <si>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</si>
  <si>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</si>
  <si>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</si>
  <si>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</si>
  <si>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</si>
  <si>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</si>
  <si>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</si>
  <si>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</si>
  <si>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</si>
  <si>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</si>
  <si>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</si>
  <si>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</si>
  <si>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</si>
  <si>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</si>
  <si>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</si>
  <si>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</si>
  <si>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</si>
  <si>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</si>
  <si>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</si>
  <si>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</si>
  <si>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</si>
  <si>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</si>
  <si>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</si>
  <si>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</si>
  <si>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</si>
  <si>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</si>
  <si>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</si>
  <si>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</si>
  <si>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</si>
  <si>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</si>
  <si>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</si>
  <si>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</si>
  <si>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</si>
  <si>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</si>
  <si>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</si>
  <si>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</si>
  <si>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</si>
  <si>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</si>
  <si>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</si>
  <si>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</si>
  <si>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</si>
  <si>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</si>
  <si>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</si>
  <si>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</si>
  <si>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</si>
  <si>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</si>
  <si>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</si>
  <si>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</si>
  <si>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</si>
  <si>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</si>
  <si>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</si>
  <si>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</si>
  <si>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</si>
  <si>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</si>
  <si>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</si>
  <si>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</si>
  <si>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</si>
  <si>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</si>
  <si>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</si>
  <si>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</si>
  <si>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</si>
  <si>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</si>
  <si>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</si>
  <si>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</si>
  <si>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</si>
  <si>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</si>
  <si>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</si>
  <si>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</si>
  <si>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</si>
  <si>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</si>
  <si>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</si>
  <si>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</si>
  <si>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</si>
  <si>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</si>
  <si>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</si>
  <si>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</si>
  <si>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</si>
  <si>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</si>
  <si>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</si>
  <si>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</si>
  <si>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</si>
  <si>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</si>
  <si>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</si>
  <si>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</si>
  <si>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</si>
  <si>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</si>
  <si>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</si>
  <si>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</si>
  <si>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</si>
  <si>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</si>
  <si>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</si>
  <si>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</si>
  <si>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</si>
  <si>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</si>
  <si>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</si>
  <si>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</si>
  <si>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</si>
  <si>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</si>
  <si>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</si>
  <si>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</si>
  <si>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</si>
  <si>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</si>
  <si>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</si>
  <si>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</si>
  <si>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</si>
  <si>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</si>
  <si>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</si>
  <si>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</si>
  <si>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</si>
  <si>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</si>
  <si>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</si>
  <si>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</si>
  <si>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</si>
  <si>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</si>
  <si>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</si>
  <si>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</si>
  <si>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</si>
  <si>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</si>
  <si>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</si>
  <si>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</si>
  <si>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</si>
  <si>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</si>
  <si>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</si>
  <si>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</si>
  <si>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</si>
  <si>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</si>
  <si>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</si>
  <si>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</si>
  <si>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</si>
  <si>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</si>
  <si>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</si>
  <si>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</si>
  <si>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</si>
  <si>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</si>
  <si>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</si>
  <si>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</si>
  <si>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</si>
  <si>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</si>
  <si>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</si>
  <si>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</si>
  <si>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</si>
  <si>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</si>
  <si>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</si>
  <si>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</si>
  <si>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</si>
  <si>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</si>
  <si>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</si>
  <si>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</si>
  <si>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</si>
  <si>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</si>
  <si>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</si>
  <si>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</si>
  <si>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</si>
  <si>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</si>
  <si>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</si>
  <si>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</si>
  <si>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</si>
  <si>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</si>
  <si>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</si>
  <si>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</si>
  <si>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</si>
  <si>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</si>
  <si>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</si>
  <si>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</si>
  <si>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</si>
  <si>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</si>
  <si>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</si>
  <si>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</si>
  <si>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</si>
  <si>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</si>
  <si>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</si>
  <si>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</si>
  <si>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</si>
  <si>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</si>
  <si>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</si>
  <si>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</si>
  <si>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</si>
  <si>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</si>
  <si>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</si>
  <si>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</si>
  <si>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</si>
  <si>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</si>
  <si>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</si>
  <si>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</si>
  <si>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</si>
  <si>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</si>
  <si>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</si>
  <si>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</si>
  <si>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</si>
  <si>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</si>
  <si>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</si>
  <si>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</si>
  <si>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</si>
  <si>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</si>
  <si>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</si>
  <si>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</si>
  <si>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</si>
  <si>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</si>
  <si>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</si>
  <si>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</si>
  <si>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</si>
  <si>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</si>
  <si>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</si>
  <si>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</si>
  <si>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</si>
  <si>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</si>
  <si>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</si>
  <si>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</si>
  <si>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</si>
  <si>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</si>
  <si>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</si>
  <si>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</si>
  <si>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</si>
  <si>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</si>
  <si>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</si>
  <si>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</si>
  <si>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</si>
  <si>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</si>
  <si>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</si>
  <si>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</si>
  <si>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</si>
  <si>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</si>
  <si>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</si>
  <si>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</si>
  <si>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</si>
  <si>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</si>
  <si>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</si>
  <si>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</si>
  <si>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</si>
  <si>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</si>
  <si>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</si>
  <si>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</si>
  <si>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</si>
  <si>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</si>
  <si>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</si>
  <si>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</si>
  <si>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</si>
  <si>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</si>
  <si>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</si>
  <si>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</si>
  <si>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</si>
  <si>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</si>
  <si>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</si>
  <si>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</si>
  <si>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</si>
  <si>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</si>
  <si>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</si>
  <si>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</si>
  <si>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</si>
  <si>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</si>
  <si>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</si>
  <si>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</si>
  <si>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</si>
  <si>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</si>
  <si>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</si>
  <si>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</si>
  <si>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</si>
  <si>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</si>
  <si>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</si>
  <si>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</si>
  <si>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</si>
  <si>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</si>
  <si>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</si>
  <si>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</si>
  <si>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</si>
  <si>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</si>
  <si>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</si>
  <si>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</si>
  <si>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</si>
  <si>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</si>
  <si>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</si>
  <si>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</si>
  <si>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</si>
  <si>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</si>
  <si>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</si>
  <si>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</si>
  <si>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</si>
  <si>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</si>
  <si>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</si>
  <si>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</si>
  <si>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</si>
  <si>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</si>
  <si>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</si>
  <si>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</si>
  <si>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</si>
  <si>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</si>
  <si>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</si>
  <si>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</si>
  <si>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</si>
  <si>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</si>
  <si>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</si>
  <si>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</si>
  <si>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</si>
  <si>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</si>
  <si>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</si>
  <si>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</si>
  <si>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</si>
  <si>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</si>
  <si>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</si>
  <si>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</si>
  <si>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</si>
  <si>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</si>
  <si>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</si>
  <si>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</si>
  <si>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</si>
  <si>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</si>
  <si>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</si>
  <si>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</si>
  <si>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</si>
  <si>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</si>
  <si>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</si>
  <si>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</si>
  <si>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</si>
  <si>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</si>
  <si>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</si>
  <si>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</si>
  <si>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</si>
  <si>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</si>
  <si>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</si>
  <si>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</si>
  <si>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</si>
  <si>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</si>
  <si>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</si>
  <si>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</si>
  <si>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</si>
  <si>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</si>
  <si>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</si>
  <si>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</si>
  <si>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</si>
  <si>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</si>
  <si>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</si>
  <si>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</si>
  <si>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</si>
  <si>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</si>
  <si>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</si>
  <si>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</si>
  <si>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</si>
  <si>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</si>
  <si>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</si>
  <si>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</si>
  <si>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</si>
  <si>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</si>
  <si>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</si>
  <si>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</si>
  <si>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</si>
  <si>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</si>
  <si>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</si>
  <si>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</si>
  <si>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</si>
  <si>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</si>
  <si>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</si>
  <si>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</si>
  <si>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</si>
  <si>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</si>
  <si>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</si>
  <si>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</si>
  <si>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</si>
  <si>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</si>
  <si>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</si>
  <si>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</si>
  <si>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</si>
  <si>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</si>
  <si>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</si>
  <si>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</si>
  <si>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</si>
  <si>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</si>
  <si>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</si>
  <si>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</si>
  <si>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</si>
  <si>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</si>
  <si>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</si>
  <si>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</si>
  <si>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</si>
  <si>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</si>
  <si>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</si>
  <si>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</si>
  <si>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</si>
  <si>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</si>
  <si>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</si>
  <si>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</si>
  <si>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</si>
  <si>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</si>
  <si>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</si>
  <si>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</si>
  <si>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</si>
  <si>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</si>
  <si>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</si>
  <si>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</si>
  <si>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</si>
  <si>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</si>
  <si>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</si>
  <si>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</si>
  <si>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</si>
  <si>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</si>
  <si>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</si>
  <si>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</si>
  <si>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</si>
  <si>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</si>
  <si>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</si>
  <si>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</si>
  <si>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</si>
  <si>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</si>
  <si>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</si>
  <si>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</si>
  <si>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</si>
  <si>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</si>
  <si>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</si>
  <si>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</si>
  <si>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</si>
  <si>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</si>
  <si>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</si>
  <si>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</si>
  <si>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</si>
  <si>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</si>
  <si>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</si>
  <si>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</si>
  <si>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</si>
  <si>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</si>
  <si>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</si>
  <si>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</si>
  <si>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</si>
  <si>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</si>
  <si>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</si>
  <si>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</si>
  <si>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</si>
  <si>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</si>
  <si>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</si>
  <si>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</si>
  <si>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</si>
  <si>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</si>
  <si>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</si>
  <si>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</si>
  <si>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</si>
  <si>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</si>
  <si>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</si>
  <si>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</si>
  <si>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</si>
  <si>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</si>
  <si>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</si>
  <si>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</si>
  <si>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</si>
  <si>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</si>
  <si>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</si>
  <si>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</si>
  <si>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</si>
  <si>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</si>
  <si>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</si>
  <si>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</si>
  <si>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</si>
  <si>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</si>
  <si>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</si>
  <si>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</si>
  <si>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</si>
  <si>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</si>
  <si>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</si>
  <si>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</si>
  <si>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</si>
  <si>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</si>
  <si>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</si>
  <si>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</si>
  <si>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</si>
  <si>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</si>
  <si>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</si>
  <si>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</si>
  <si>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</si>
  <si>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</si>
  <si>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</si>
  <si>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</si>
  <si>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</si>
  <si>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</si>
  <si>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</si>
  <si>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</si>
  <si>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</si>
  <si>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</si>
  <si>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</si>
  <si>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</si>
  <si>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</si>
  <si>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</si>
  <si>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</si>
  <si>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</si>
  <si>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</si>
  <si>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</si>
  <si>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</si>
  <si>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</si>
  <si>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</si>
  <si>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</si>
  <si>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</si>
  <si>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</si>
  <si>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</si>
  <si>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</si>
  <si>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</si>
  <si>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</si>
  <si>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</si>
  <si>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</si>
  <si>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</si>
  <si>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</si>
  <si>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</si>
  <si>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</si>
  <si>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</si>
  <si>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</si>
  <si>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</si>
  <si>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</si>
  <si>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</si>
  <si>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</si>
  <si>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</si>
  <si>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</si>
  <si>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</si>
  <si>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</si>
  <si>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</si>
  <si>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</si>
  <si>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</si>
  <si>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</si>
  <si>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</si>
  <si>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</si>
  <si>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</si>
  <si>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</si>
  <si>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</si>
  <si>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</si>
  <si>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</si>
  <si>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</si>
  <si>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</si>
  <si>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</si>
  <si>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</si>
  <si>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</si>
  <si>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</si>
  <si>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</si>
  <si>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</si>
  <si>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</si>
  <si>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</si>
  <si>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</si>
  <si>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</si>
  <si>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</si>
  <si>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</si>
  <si>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</si>
  <si>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</si>
  <si>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</si>
  <si>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</si>
  <si>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</si>
  <si>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</si>
  <si>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</si>
  <si>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</si>
  <si>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</si>
  <si>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</si>
  <si>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</si>
  <si>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</si>
  <si>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</si>
  <si>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</si>
  <si>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</si>
  <si>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</si>
  <si>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</si>
  <si>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</si>
  <si>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</si>
  <si>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</si>
  <si>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</si>
  <si>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</si>
  <si>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</si>
  <si>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</si>
  <si>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</si>
  <si>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</si>
  <si>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</si>
  <si>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</si>
  <si>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</si>
  <si>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</si>
  <si>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</si>
  <si>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</si>
  <si>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</si>
  <si>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</si>
  <si>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</si>
  <si>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</si>
  <si>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</si>
  <si>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</si>
  <si>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</si>
  <si>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</si>
  <si>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</si>
  <si>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</si>
  <si>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</si>
  <si>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</si>
  <si>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</si>
  <si>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</si>
  <si>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</si>
  <si>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</si>
  <si>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</si>
  <si>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</si>
  <si>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</si>
  <si>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</si>
  <si>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</si>
  <si>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</si>
  <si>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</si>
  <si>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</si>
  <si>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</si>
  <si>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</si>
  <si>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</si>
  <si>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</si>
  <si>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</si>
  <si>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</si>
  <si>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</si>
  <si>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</si>
  <si>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</si>
  <si>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</si>
  <si>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</si>
  <si>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</si>
  <si>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</si>
  <si>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</si>
  <si>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</si>
  <si>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</si>
  <si>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</si>
  <si>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</si>
  <si>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</si>
  <si>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</si>
  <si>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</si>
  <si>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</si>
  <si>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</si>
  <si>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</si>
  <si>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</si>
  <si>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</si>
  <si>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</si>
  <si>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</si>
  <si>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</si>
  <si>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</si>
  <si>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</si>
  <si>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</si>
  <si>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</si>
  <si>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</si>
  <si>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</si>
  <si>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</si>
  <si>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</si>
  <si>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</si>
  <si>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</si>
  <si>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</si>
  <si>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</si>
  <si>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</si>
  <si>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</si>
  <si>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</si>
  <si>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</si>
  <si>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</si>
  <si>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</si>
  <si>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</si>
  <si>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</si>
  <si>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</si>
  <si>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</si>
  <si>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</si>
  <si>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</si>
  <si>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</si>
  <si>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</si>
  <si>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</si>
  <si>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</si>
  <si>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</si>
  <si>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</si>
  <si>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</si>
  <si>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</si>
  <si>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</si>
  <si>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</si>
  <si>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</si>
  <si>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</si>
  <si>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</si>
  <si>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</si>
  <si>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</si>
  <si>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</si>
  <si>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</si>
  <si>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</si>
  <si>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</si>
  <si>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</si>
  <si>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</si>
  <si>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</si>
  <si>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</si>
  <si>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</si>
  <si>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</si>
  <si>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</si>
  <si>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</si>
  <si>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</si>
  <si>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</si>
  <si>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</si>
  <si>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</si>
  <si>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</si>
  <si>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</si>
  <si>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</si>
  <si>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</si>
  <si>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</si>
  <si>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</si>
  <si>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</si>
  <si>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</si>
  <si>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</si>
  <si>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</si>
  <si>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</si>
  <si>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</si>
  <si>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</si>
  <si>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</si>
  <si>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</si>
  <si>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</si>
  <si>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</si>
  <si>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</si>
  <si>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</si>
  <si>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</si>
  <si>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</si>
  <si>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</si>
  <si>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</si>
  <si>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</si>
  <si>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</si>
  <si>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</si>
  <si>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</si>
  <si>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</si>
  <si>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</si>
  <si>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</si>
  <si>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</si>
  <si>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</si>
  <si>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</si>
  <si>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</si>
  <si>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</si>
  <si>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</si>
  <si>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</si>
  <si>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</si>
  <si>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</si>
  <si>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</si>
  <si>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</si>
  <si>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</si>
  <si>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</si>
  <si>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</si>
  <si>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</si>
  <si>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</si>
  <si>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</si>
  <si>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</si>
  <si>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</si>
  <si>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</si>
  <si>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</si>
  <si>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</si>
  <si>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</si>
  <si>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</si>
  <si>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</si>
  <si>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</si>
  <si>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</si>
  <si>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</si>
  <si>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</si>
  <si>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</si>
  <si>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</si>
  <si>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</si>
  <si>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</si>
  <si>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</si>
  <si>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</si>
  <si>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</si>
  <si>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</si>
  <si>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</si>
  <si>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</si>
  <si>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</si>
  <si>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</si>
  <si>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</si>
  <si>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</si>
  <si>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</si>
  <si>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</si>
  <si>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</si>
  <si>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</si>
  <si>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</si>
  <si>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</si>
  <si>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</si>
  <si>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</si>
  <si>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</si>
  <si>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</si>
  <si>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</si>
  <si>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</si>
  <si>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</si>
  <si>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</si>
  <si>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</si>
  <si>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</si>
  <si>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</si>
  <si>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</si>
  <si>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</si>
  <si>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</si>
  <si>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</si>
  <si>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</si>
  <si>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</si>
  <si>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</si>
  <si>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</si>
  <si>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</si>
  <si>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</si>
  <si>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</si>
  <si>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</si>
  <si>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</si>
  <si>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</si>
  <si>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</si>
  <si>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</si>
  <si>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</si>
  <si>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</si>
  <si>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</si>
  <si>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</si>
  <si>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</si>
  <si>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</si>
  <si>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</si>
  <si>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</si>
  <si>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</si>
  <si>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</si>
  <si>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</si>
  <si>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</si>
  <si>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</si>
  <si>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</si>
  <si>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</si>
  <si>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</si>
  <si>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</si>
  <si>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</si>
  <si>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</si>
  <si>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</si>
  <si>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</si>
  <si>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</si>
  <si>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</si>
  <si>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</si>
  <si>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</si>
  <si>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</si>
  <si>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</si>
  <si>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</si>
  <si>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</si>
  <si>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</si>
  <si>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</si>
  <si>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</si>
  <si>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</si>
  <si>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</si>
  <si>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</si>
  <si>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</si>
  <si>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</si>
  <si>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</si>
  <si>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</si>
  <si>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</si>
  <si>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</si>
  <si>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</si>
  <si>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</si>
  <si>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</si>
  <si>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</si>
  <si>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</si>
  <si>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</si>
  <si>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</si>
  <si>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</si>
  <si>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</si>
  <si>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</si>
  <si>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</si>
  <si>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</si>
  <si>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</si>
  <si>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</si>
  <si>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</si>
  <si>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</si>
  <si>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</si>
  <si>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</si>
  <si>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</si>
  <si>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</si>
  <si>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</si>
  <si>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</si>
  <si>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</si>
  <si>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</si>
  <si>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</si>
  <si>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</si>
  <si>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</si>
  <si>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</si>
  <si>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</si>
  <si>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</si>
  <si>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</si>
  <si>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</si>
  <si>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</si>
  <si>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</si>
  <si>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</si>
  <si>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</si>
  <si>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</si>
  <si>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</si>
  <si>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</si>
  <si>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</si>
  <si>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</si>
  <si>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</si>
  <si>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</si>
  <si>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</si>
  <si>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</si>
  <si>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</si>
  <si>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</si>
  <si>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</si>
  <si>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</si>
  <si>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</si>
  <si>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</si>
  <si>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</si>
  <si>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</si>
  <si>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</si>
  <si>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</si>
  <si>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</si>
  <si>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</si>
  <si>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</si>
  <si>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</si>
  <si>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</si>
  <si>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</si>
  <si>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</si>
  <si>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</si>
  <si>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</si>
  <si>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</si>
  <si>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</si>
  <si>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</si>
  <si>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</si>
  <si>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</si>
  <si>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</si>
  <si>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</si>
  <si>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</si>
  <si>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</si>
  <si>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</si>
  <si>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</si>
  <si>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</si>
  <si>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</si>
  <si>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</si>
  <si>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</si>
  <si>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</si>
  <si>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</si>
  <si>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</si>
  <si>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</si>
  <si>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</si>
  <si>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</si>
  <si>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</si>
  <si>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</si>
  <si>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</si>
  <si>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</si>
  <si>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</si>
  <si>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</si>
  <si>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</si>
  <si>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</si>
  <si>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</si>
  <si>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</si>
  <si>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</si>
  <si>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</si>
  <si>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</si>
  <si>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</si>
  <si>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</si>
  <si>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</si>
  <si>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</si>
  <si>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</si>
  <si>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</si>
  <si>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</si>
  <si>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</si>
  <si>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</si>
  <si>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</si>
  <si>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</si>
  <si>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</si>
  <si>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</si>
  <si>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</si>
  <si>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</si>
  <si>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</si>
  <si>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</si>
  <si>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</si>
  <si>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</si>
  <si>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</si>
  <si>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</si>
  <si>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</si>
  <si>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</si>
  <si>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</si>
  <si>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</si>
  <si>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</si>
  <si>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</si>
  <si>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</si>
  <si>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</si>
  <si>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</si>
  <si>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</si>
  <si>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</si>
  <si>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</si>
  <si>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</si>
  <si>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</si>
  <si>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</si>
  <si>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</si>
  <si>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</si>
  <si>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</si>
  <si>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</si>
  <si>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</si>
  <si>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</si>
  <si>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</si>
  <si>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</si>
  <si>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</si>
  <si>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</si>
  <si>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</si>
  <si>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</si>
  <si>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</si>
  <si>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</si>
  <si>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</si>
  <si>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</si>
  <si>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</si>
  <si>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</si>
  <si>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</si>
  <si>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</si>
  <si>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</si>
  <si>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</si>
  <si>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</si>
  <si>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</si>
  <si>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</si>
  <si>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</si>
  <si>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</si>
  <si>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</si>
  <si>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</si>
  <si>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</si>
  <si>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</si>
  <si>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</si>
  <si>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</si>
  <si>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</si>
  <si>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</si>
  <si>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</si>
  <si>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</si>
  <si>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</si>
  <si>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</si>
  <si>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</si>
  <si>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</si>
  <si>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</si>
  <si>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</si>
  <si>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</si>
  <si>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</si>
  <si>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</si>
  <si>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</si>
  <si>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</si>
  <si>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</si>
  <si>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</si>
  <si>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</si>
  <si>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</si>
  <si>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</si>
  <si>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</si>
  <si>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</si>
  <si>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</si>
  <si>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</si>
  <si>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</si>
  <si>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</si>
  <si>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</si>
  <si>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</si>
  <si>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</si>
  <si>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</si>
  <si>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</si>
  <si>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</si>
  <si>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</si>
  <si>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</si>
  <si>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</si>
  <si>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</si>
  <si>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</si>
  <si>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</si>
  <si>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</si>
  <si>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</si>
  <si>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</si>
  <si>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</si>
  <si>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</si>
  <si>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</si>
  <si>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</si>
  <si>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</si>
  <si>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</si>
  <si>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</si>
  <si>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</si>
  <si>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</si>
  <si>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</si>
  <si>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</si>
  <si>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</si>
  <si>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</si>
  <si>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</si>
  <si>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</si>
  <si>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</si>
  <si>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</si>
  <si>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</si>
  <si>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</si>
  <si>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</si>
  <si>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</si>
  <si>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</si>
  <si>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</si>
  <si>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</si>
  <si>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</si>
  <si>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</si>
  <si>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</si>
  <si>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</si>
  <si>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</si>
  <si>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</si>
  <si>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</si>
  <si>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</si>
  <si>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</si>
  <si>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</si>
  <si>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</si>
  <si>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</si>
  <si>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</si>
  <si>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</si>
  <si>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</si>
  <si>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</si>
  <si>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</si>
  <si>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</si>
  <si>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</si>
  <si>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</si>
  <si>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</si>
  <si>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</si>
  <si>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</si>
  <si>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</si>
  <si>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</si>
  <si>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</si>
  <si>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</si>
  <si>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</si>
  <si>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</si>
  <si>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</si>
  <si>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</si>
  <si>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</si>
  <si>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</si>
  <si>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</si>
  <si>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</si>
  <si>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</si>
  <si>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</si>
  <si>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</si>
  <si>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</si>
  <si>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</si>
  <si>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</si>
  <si>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</si>
  <si>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</si>
  <si>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</si>
  <si>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</si>
  <si>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</si>
  <si>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</si>
  <si>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</si>
  <si>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</si>
  <si>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</si>
  <si>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</si>
  <si>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</si>
  <si>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</si>
  <si>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</si>
  <si>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</si>
  <si>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</si>
  <si>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</si>
  <si>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</si>
  <si>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</si>
  <si>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</si>
  <si>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</si>
  <si>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</si>
  <si>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</si>
  <si>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</si>
  <si>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</si>
  <si>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</si>
  <si>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</si>
  <si>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</si>
  <si>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</si>
  <si>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</si>
  <si>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</si>
  <si>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</si>
  <si>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</si>
  <si>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</si>
  <si>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</si>
  <si>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</si>
  <si>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</si>
  <si>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</si>
  <si>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</si>
  <si>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</si>
  <si>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</si>
  <si>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</si>
  <si>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</si>
  <si>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</si>
  <si>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</si>
  <si>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</si>
  <si>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</si>
  <si>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</si>
  <si>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</si>
  <si>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</si>
  <si>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</si>
  <si>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</si>
  <si>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</si>
  <si>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</si>
  <si>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</si>
  <si>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</si>
  <si>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</si>
  <si>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</si>
  <si>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</si>
  <si>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</si>
  <si>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</si>
  <si>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</si>
  <si>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</si>
  <si>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</si>
  <si>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</si>
  <si>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</si>
  <si>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</si>
  <si>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</si>
  <si>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</si>
  <si>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</si>
  <si>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</si>
  <si>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</si>
  <si>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</si>
  <si>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</si>
  <si>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</si>
  <si>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</si>
  <si>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</si>
  <si>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</si>
  <si>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</si>
  <si>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</si>
  <si>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</si>
  <si>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</si>
  <si>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</si>
  <si>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</si>
  <si>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</si>
  <si>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</si>
  <si>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</si>
  <si>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</si>
  <si>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</si>
  <si>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</si>
  <si>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</si>
  <si>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</si>
  <si>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</si>
  <si>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</si>
  <si>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</si>
  <si>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</si>
  <si>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</si>
  <si>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</si>
  <si>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</si>
  <si>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</si>
  <si>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</si>
  <si>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</si>
  <si>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</si>
  <si>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</si>
  <si>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</si>
  <si>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</si>
  <si>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</si>
  <si>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</si>
  <si>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</si>
  <si>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</si>
  <si>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</si>
  <si>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</si>
  <si>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</si>
  <si>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</si>
  <si>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</si>
  <si>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</si>
  <si>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</si>
  <si>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</si>
  <si>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</si>
  <si>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</si>
  <si>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</si>
  <si>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</si>
  <si>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</si>
  <si>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</si>
  <si>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</si>
  <si>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</si>
  <si>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</si>
  <si>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</si>
  <si>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</si>
  <si>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</si>
  <si>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</si>
  <si>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</si>
  <si>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</si>
  <si>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</si>
  <si>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</si>
  <si>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</si>
  <si>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</si>
  <si>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</si>
  <si>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</si>
  <si>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</si>
  <si>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</si>
  <si>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</si>
  <si>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</si>
  <si>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</si>
  <si>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</si>
  <si>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</si>
  <si>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</si>
  <si>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</si>
  <si>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</si>
  <si>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</si>
  <si>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</si>
  <si>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</si>
  <si>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</si>
  <si>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</si>
  <si>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</si>
  <si>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</si>
  <si>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</si>
  <si>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</si>
  <si>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</si>
  <si>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</si>
  <si>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</si>
  <si>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</si>
  <si>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</si>
  <si>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</si>
  <si>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</si>
  <si>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</si>
  <si>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</si>
  <si>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</si>
  <si>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</si>
  <si>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</si>
  <si>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</si>
  <si>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</si>
  <si>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</si>
  <si>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</si>
  <si>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</si>
  <si>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</si>
  <si>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</si>
  <si>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</si>
  <si>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</si>
  <si>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</si>
  <si>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</si>
  <si>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</si>
  <si>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</si>
  <si>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</si>
  <si>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</si>
  <si>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</si>
  <si>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</si>
  <si>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</si>
  <si>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</si>
  <si>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</si>
  <si>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</si>
  <si>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</si>
  <si>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</si>
  <si>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</si>
  <si>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</si>
  <si>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</si>
  <si>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</si>
  <si>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</si>
  <si>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</si>
  <si>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</si>
  <si>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</si>
  <si>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</si>
  <si>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</si>
  <si>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</si>
  <si>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</si>
  <si>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</si>
  <si>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</si>
  <si>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</si>
  <si>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</si>
  <si>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</si>
  <si>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</si>
  <si>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</si>
  <si>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</si>
  <si>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</si>
  <si>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</si>
  <si>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</si>
  <si>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</si>
  <si>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</si>
  <si>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</si>
  <si>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</si>
  <si>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</si>
  <si>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</si>
  <si>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</si>
  <si>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</si>
  <si>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</si>
  <si>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</si>
  <si>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</si>
  <si>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</si>
  <si>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</si>
  <si>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</si>
  <si>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</si>
  <si>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</si>
  <si>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</si>
  <si>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</si>
  <si>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</si>
  <si>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</si>
  <si>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</si>
  <si>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</si>
  <si>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</si>
  <si>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</si>
  <si>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</si>
  <si>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</si>
  <si>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</si>
  <si>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</si>
  <si>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</si>
  <si>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</si>
  <si>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</si>
  <si>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</si>
  <si>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</si>
  <si>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</si>
  <si>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</si>
  <si>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</si>
  <si>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</si>
  <si>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</si>
  <si>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</si>
  <si>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</si>
  <si>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</si>
  <si>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</si>
  <si>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</si>
  <si>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</si>
  <si>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</si>
  <si>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</si>
  <si>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</si>
  <si>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</si>
  <si>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</si>
  <si>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</si>
  <si>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</si>
  <si>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</si>
  <si>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</si>
  <si>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</si>
  <si>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</si>
  <si>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</si>
  <si>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</si>
  <si>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</si>
  <si>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</si>
  <si>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</si>
  <si>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</si>
  <si>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</si>
  <si>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</si>
  <si>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</si>
  <si>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</si>
  <si>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</si>
  <si>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</si>
  <si>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</si>
  <si>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</si>
  <si>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</si>
  <si>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</si>
  <si>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</si>
  <si>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</si>
  <si>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</si>
  <si>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</si>
  <si>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</si>
  <si>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</si>
  <si>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</si>
  <si>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</si>
  <si>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</si>
  <si>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</si>
  <si>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</si>
  <si>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</si>
  <si>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</si>
  <si>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</si>
  <si>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</si>
  <si>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</si>
  <si>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</si>
  <si>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</si>
  <si>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</si>
  <si>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</si>
  <si>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</si>
  <si>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</si>
  <si>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</si>
  <si>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</si>
  <si>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</si>
  <si>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</si>
  <si>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</si>
  <si>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</si>
  <si>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</si>
  <si>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</si>
  <si>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</si>
  <si>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</si>
  <si>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</si>
  <si>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</si>
  <si>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</si>
  <si>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</si>
  <si>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</si>
  <si>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</si>
  <si>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</si>
  <si>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</si>
  <si>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</si>
  <si>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</si>
  <si>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</si>
  <si>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</si>
  <si>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</si>
  <si>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</si>
  <si>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</si>
  <si>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</si>
  <si>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</si>
  <si>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</si>
  <si>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</si>
  <si>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</si>
  <si>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</si>
  <si>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</si>
  <si>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</si>
  <si>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</si>
  <si>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</si>
  <si>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</si>
  <si>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</si>
  <si>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</si>
  <si>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</si>
  <si>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</si>
  <si>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</si>
  <si>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</si>
  <si>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</si>
  <si>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</si>
  <si>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</si>
  <si>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</si>
  <si>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</si>
  <si>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</si>
  <si>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</si>
  <si>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</si>
  <si>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</si>
  <si>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</si>
  <si>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</si>
  <si>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</si>
  <si>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</si>
  <si>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</si>
  <si>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</si>
  <si>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</si>
  <si>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</si>
  <si>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</si>
  <si>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</si>
  <si>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</si>
  <si>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</si>
  <si>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</si>
  <si>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</si>
  <si>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</si>
  <si>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</si>
  <si>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</si>
  <si>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</si>
  <si>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</si>
  <si>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</si>
  <si>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</si>
  <si>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</si>
  <si>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</si>
  <si>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</si>
  <si>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</si>
  <si>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</si>
  <si>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</si>
  <si>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</si>
  <si>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</si>
  <si>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</si>
  <si>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</si>
  <si>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</si>
  <si>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</si>
  <si>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</si>
  <si>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</si>
  <si>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</si>
  <si>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</si>
  <si>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</si>
  <si>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</si>
  <si>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</si>
  <si>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</si>
  <si>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</si>
  <si>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</si>
  <si>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</si>
  <si>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</si>
  <si>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</si>
  <si>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</si>
  <si>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</si>
  <si>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</si>
  <si>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</si>
  <si>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</si>
  <si>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</si>
  <si>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</si>
  <si>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</si>
  <si>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</si>
  <si>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</si>
  <si>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</si>
  <si>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</si>
  <si>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</si>
  <si>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</si>
  <si>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</si>
  <si>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</si>
  <si>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</si>
  <si>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</si>
  <si>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</si>
  <si>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</si>
  <si>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</si>
  <si>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</si>
  <si>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</si>
  <si>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</si>
  <si>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</si>
  <si>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</si>
  <si>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</si>
  <si>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</si>
  <si>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</si>
  <si>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</si>
  <si>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</si>
  <si>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</si>
  <si>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</si>
  <si>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</si>
  <si>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</si>
  <si>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</si>
  <si>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</si>
  <si>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</si>
  <si>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</si>
  <si>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</si>
  <si>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</si>
  <si>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</si>
  <si>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</si>
  <si>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</si>
  <si>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</si>
  <si>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</si>
  <si>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</si>
  <si>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</si>
  <si>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</si>
  <si>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</si>
  <si>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</si>
  <si>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</si>
  <si>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</si>
  <si>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</si>
  <si>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</si>
  <si>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</si>
  <si>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</si>
  <si>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</si>
  <si>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</si>
  <si>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</si>
  <si>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</si>
  <si>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</si>
  <si>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</si>
  <si>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</si>
  <si>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</si>
  <si>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</si>
  <si>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</si>
  <si>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</si>
  <si>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</si>
  <si>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</si>
  <si>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</si>
  <si>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</si>
  <si>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</si>
  <si>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</si>
  <si>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</si>
  <si>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</si>
  <si>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</si>
  <si>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</si>
  <si>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</si>
  <si>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</si>
  <si>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</si>
  <si>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</si>
  <si>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</si>
  <si>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</si>
  <si>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</si>
  <si>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</si>
  <si>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</si>
  <si>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</si>
  <si>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</si>
  <si>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</si>
  <si>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</si>
  <si>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</si>
  <si>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</si>
  <si>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</si>
  <si>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</si>
  <si>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</si>
  <si>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</si>
  <si>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</si>
  <si>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</si>
  <si>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</si>
  <si>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</si>
  <si>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</si>
  <si>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</si>
  <si>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</si>
  <si>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</si>
  <si>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</si>
  <si>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</si>
  <si>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</si>
  <si>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</si>
  <si>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</si>
  <si>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</si>
  <si>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</si>
  <si>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</si>
  <si>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</si>
  <si>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</si>
  <si>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</si>
  <si>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</si>
  <si>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</si>
  <si>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</si>
  <si>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</si>
  <si>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</si>
  <si>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</si>
  <si>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</si>
  <si>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</si>
  <si>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</si>
  <si>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</si>
  <si>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</si>
  <si>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</si>
  <si>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</si>
  <si>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</si>
  <si>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</si>
  <si>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</si>
  <si>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</si>
  <si>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</si>
  <si>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</si>
  <si>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</si>
  <si>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</si>
  <si>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</si>
  <si>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</si>
  <si>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</si>
  <si>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</si>
  <si>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</si>
  <si>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</si>
  <si>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</si>
  <si>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</si>
  <si>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</si>
  <si>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</si>
  <si>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</si>
  <si>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</si>
  <si>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</si>
  <si>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</si>
  <si>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</si>
  <si>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</si>
  <si>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</si>
  <si>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</si>
  <si>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</si>
  <si>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</si>
  <si>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</si>
  <si>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</si>
  <si>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</si>
  <si>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</si>
  <si>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</si>
  <si>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</si>
  <si>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</si>
  <si>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</si>
  <si>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</si>
  <si>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</si>
  <si>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</si>
  <si>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</si>
  <si>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</si>
  <si>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</si>
  <si>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</si>
  <si>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</si>
  <si>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</si>
  <si>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</si>
  <si>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</si>
  <si>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</si>
  <si>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</si>
  <si>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</si>
  <si>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</si>
  <si>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</si>
  <si>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</si>
  <si>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</si>
  <si>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</si>
  <si>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</si>
  <si>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</si>
  <si>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</si>
  <si>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</si>
  <si>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</si>
  <si>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</si>
  <si>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</si>
  <si>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</si>
  <si>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</si>
  <si>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</si>
  <si>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</si>
  <si>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</si>
  <si>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</si>
  <si>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</si>
  <si>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</si>
  <si>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</si>
  <si>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</si>
  <si>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</si>
  <si>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</si>
  <si>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</si>
  <si>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</si>
  <si>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</si>
  <si>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</si>
  <si>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</si>
  <si>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</si>
  <si>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</si>
  <si>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</si>
  <si>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</si>
  <si>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</si>
  <si>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</si>
  <si>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</si>
  <si>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</si>
  <si>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</si>
  <si>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</si>
  <si>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</si>
  <si>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</si>
  <si>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</si>
  <si>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</si>
  <si>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</si>
  <si>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</si>
  <si>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</si>
  <si>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</si>
  <si>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</si>
  <si>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</si>
  <si>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</si>
  <si>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</si>
  <si>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</si>
  <si>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</si>
  <si>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</si>
  <si>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</si>
  <si>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</si>
  <si>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</si>
  <si>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</si>
  <si>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</si>
  <si>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</si>
  <si>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</si>
  <si>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</si>
  <si>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</si>
  <si>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</si>
  <si>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</si>
  <si>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</si>
  <si>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</si>
  <si>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</si>
  <si>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</si>
  <si>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</si>
  <si>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</si>
  <si>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</si>
  <si>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</si>
  <si>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</si>
  <si>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</si>
  <si>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</si>
  <si>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</si>
  <si>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</si>
  <si>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</si>
  <si>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</si>
  <si>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</si>
  <si>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</si>
  <si>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</si>
  <si>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</si>
  <si>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</si>
  <si>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</si>
  <si>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</si>
  <si>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</si>
  <si>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</si>
  <si>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</si>
  <si>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</si>
  <si>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</si>
  <si>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</si>
  <si>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</si>
  <si>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</si>
  <si>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</si>
  <si>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</si>
  <si>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</si>
  <si>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</si>
  <si>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</si>
  <si>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</si>
  <si>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</si>
  <si>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</si>
  <si>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</si>
  <si>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</si>
  <si>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</si>
  <si>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</si>
  <si>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</si>
  <si>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</si>
  <si>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</si>
  <si>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</si>
  <si>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</si>
  <si>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</si>
  <si>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</si>
  <si>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</si>
  <si>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</si>
  <si>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</si>
  <si>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</si>
  <si>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</si>
  <si>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</si>
  <si>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</si>
  <si>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</si>
  <si>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</si>
  <si>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</si>
  <si>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</si>
  <si>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</si>
  <si>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</si>
  <si>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</si>
  <si>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</si>
  <si>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</si>
  <si>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</si>
  <si>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</si>
  <si>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</si>
  <si>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</si>
  <si>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</si>
  <si>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</si>
  <si>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</si>
  <si>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</si>
  <si>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</si>
  <si>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</si>
  <si>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</si>
  <si>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</si>
  <si>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</si>
  <si>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</si>
  <si>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</si>
  <si>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</si>
  <si>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</si>
  <si>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</si>
  <si>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</si>
  <si>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</si>
  <si>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</si>
  <si>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</si>
  <si>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</si>
  <si>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</si>
  <si>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</si>
  <si>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</si>
  <si>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</si>
  <si>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</si>
  <si>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</si>
  <si>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</si>
  <si>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</si>
  <si>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</si>
  <si>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</si>
  <si>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</si>
  <si>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</si>
  <si>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</si>
  <si>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</si>
  <si>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</si>
  <si>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</si>
  <si>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</si>
  <si>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</si>
  <si>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</si>
  <si>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</si>
  <si>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</si>
  <si>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</si>
  <si>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</si>
  <si>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</si>
  <si>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</si>
  <si>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</si>
  <si>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</si>
  <si>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</si>
  <si>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</si>
  <si>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</si>
  <si>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</si>
  <si>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</si>
  <si>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</si>
  <si>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</si>
  <si>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</si>
  <si>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</si>
  <si>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</si>
  <si>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</si>
  <si>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</si>
  <si>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</si>
  <si>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</si>
  <si>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</si>
  <si>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</si>
  <si>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</si>
  <si>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</si>
  <si>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</si>
  <si>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</si>
  <si>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</si>
  <si>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</si>
  <si>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</si>
  <si>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</si>
  <si>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</si>
  <si>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</si>
  <si>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</si>
  <si>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</si>
  <si>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</si>
  <si>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</si>
  <si>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</si>
  <si>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</si>
  <si>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</si>
  <si>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</si>
  <si>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</si>
  <si>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</si>
  <si>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</si>
  <si>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</si>
  <si>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</si>
  <si>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</si>
  <si>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</si>
  <si>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</si>
  <si>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</si>
  <si>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</si>
  <si>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</si>
  <si>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</si>
  <si>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</si>
  <si>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</si>
  <si>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</si>
  <si>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</si>
  <si>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</si>
  <si>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</si>
  <si>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</si>
  <si>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</si>
  <si>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</si>
  <si>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</si>
  <si>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</si>
  <si>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</si>
  <si>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</si>
  <si>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</si>
  <si>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</si>
  <si>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</si>
  <si>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</si>
  <si>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</si>
  <si>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</si>
  <si>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</si>
  <si>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</si>
  <si>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</si>
  <si>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</si>
  <si>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</si>
  <si>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</si>
  <si>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</si>
  <si>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</si>
  <si>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</si>
  <si>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</si>
  <si>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</si>
  <si>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</si>
  <si>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</si>
  <si>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</si>
  <si>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</si>
  <si>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</si>
  <si>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</si>
  <si>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</si>
  <si>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</si>
  <si>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</si>
  <si>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</si>
  <si>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</si>
  <si>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</si>
  <si>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</si>
  <si>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</si>
  <si>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</si>
  <si>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</si>
  <si>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</si>
  <si>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</si>
  <si>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</si>
  <si>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</si>
  <si>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</si>
  <si>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</si>
  <si>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</si>
  <si>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</si>
  <si>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</si>
  <si>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</si>
  <si>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</si>
  <si>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</si>
  <si>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</si>
  <si>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</si>
  <si>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</si>
  <si>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</si>
  <si>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</si>
  <si>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</si>
  <si>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</si>
  <si>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</si>
  <si>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</si>
  <si>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</si>
  <si>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</si>
  <si>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</si>
  <si>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</si>
  <si>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</si>
  <si>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</si>
  <si>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</si>
  <si>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</si>
  <si>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</si>
  <si>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</si>
  <si>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</si>
  <si>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</si>
  <si>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</si>
  <si>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</si>
  <si>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</si>
  <si>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</si>
  <si>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</si>
  <si>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</si>
  <si>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</si>
  <si>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</si>
  <si>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</si>
  <si>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</si>
  <si>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</si>
  <si>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</si>
  <si>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</si>
  <si>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</si>
  <si>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</si>
  <si>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</si>
  <si>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</si>
  <si>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</si>
  <si>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</si>
  <si>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</si>
  <si>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</si>
  <si>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</si>
  <si>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</si>
  <si>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</si>
  <si>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</si>
  <si>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</si>
  <si>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</si>
  <si>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</si>
  <si>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</si>
  <si>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</si>
  <si>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</si>
  <si>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</si>
  <si>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</si>
  <si>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</si>
  <si>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</si>
  <si>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</si>
  <si>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</si>
  <si>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</si>
  <si>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</si>
  <si>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</si>
  <si>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</si>
  <si>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</si>
  <si>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</si>
  <si>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</si>
  <si>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</si>
  <si>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</si>
  <si>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</si>
  <si>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</si>
  <si>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</si>
  <si>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</si>
  <si>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</si>
  <si>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</si>
  <si>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</si>
  <si>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</si>
  <si>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</si>
  <si>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</si>
  <si>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</si>
  <si>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</si>
  <si>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</si>
  <si>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</si>
  <si>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</si>
  <si>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</si>
  <si>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</si>
  <si>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</si>
  <si>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</si>
  <si>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</si>
  <si>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</si>
  <si>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</si>
  <si>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</si>
  <si>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</si>
  <si>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</si>
  <si>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</si>
  <si>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</si>
  <si>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</si>
  <si>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</si>
  <si>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</si>
  <si>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</si>
  <si>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</si>
  <si>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</si>
  <si>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</si>
  <si>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</si>
  <si>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</si>
  <si>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</si>
  <si>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</si>
  <si>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</si>
  <si>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</si>
  <si>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</si>
  <si>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</si>
  <si>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</si>
  <si>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</si>
  <si>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</si>
  <si>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</si>
  <si>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</si>
  <si>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</si>
  <si>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</si>
  <si>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</si>
  <si>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</si>
  <si>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</si>
  <si>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</si>
  <si>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</si>
  <si>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</si>
  <si>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</si>
  <si>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</si>
  <si>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</si>
  <si>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</si>
  <si>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</si>
  <si>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</si>
  <si>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</si>
  <si>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</si>
  <si>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</si>
  <si>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</si>
  <si>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</si>
  <si>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</si>
  <si>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</si>
  <si>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</si>
  <si>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</si>
  <si>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</si>
  <si>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</si>
  <si>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</si>
  <si>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</si>
  <si>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</si>
  <si>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</si>
  <si>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</si>
  <si>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</si>
  <si>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</si>
  <si>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</si>
  <si>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</si>
  <si>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</si>
  <si>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</si>
  <si>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</si>
  <si>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</si>
  <si>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</si>
  <si>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</si>
  <si>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</si>
  <si>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</si>
  <si>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</si>
  <si>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</si>
  <si>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</si>
  <si>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</si>
  <si>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</si>
  <si>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</si>
  <si>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</si>
  <si>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</si>
  <si>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</si>
  <si>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</si>
  <si>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</si>
  <si>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</si>
  <si>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</si>
  <si>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</si>
  <si>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</si>
  <si>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</si>
  <si>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</si>
  <si>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</si>
  <si>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</si>
  <si>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</si>
  <si>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</si>
  <si>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</si>
  <si>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</si>
  <si>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</si>
  <si>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</si>
  <si>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</si>
  <si>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</si>
  <si>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</si>
  <si>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</si>
  <si>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</si>
  <si>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</si>
  <si>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</si>
  <si>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</si>
  <si>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</si>
  <si>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</si>
  <si>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</si>
  <si>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</si>
  <si>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</si>
  <si>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</si>
  <si>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</si>
  <si>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</si>
  <si>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</si>
  <si>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</si>
  <si>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</si>
  <si>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</si>
  <si>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</si>
  <si>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</si>
  <si>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</si>
  <si>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</si>
  <si>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</si>
  <si>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</si>
  <si>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</si>
  <si>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</si>
  <si>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</si>
  <si>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</si>
  <si>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</si>
  <si>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</si>
  <si>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</si>
  <si>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</si>
  <si>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</si>
  <si>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</si>
  <si>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</si>
  <si>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</si>
  <si>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</si>
  <si>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</si>
  <si>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</si>
  <si>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</si>
  <si>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</si>
  <si>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</si>
  <si>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</si>
  <si>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</si>
  <si>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</si>
  <si>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</si>
  <si>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</si>
  <si>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</si>
  <si>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</si>
  <si>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</si>
  <si>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</si>
  <si>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</si>
  <si>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</si>
  <si>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</si>
  <si>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</si>
  <si>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</si>
  <si>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</si>
  <si>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</si>
  <si>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</si>
  <si>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</si>
  <si>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</si>
  <si>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</si>
  <si>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</si>
  <si>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</si>
  <si>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</si>
  <si>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</si>
  <si>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</si>
  <si>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</si>
  <si>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</si>
  <si>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</si>
  <si>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</si>
  <si>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</si>
  <si>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</si>
  <si>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</si>
  <si>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</si>
  <si>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</si>
  <si>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</si>
  <si>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</si>
  <si>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</si>
  <si>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</si>
  <si>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</si>
  <si>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</si>
  <si>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</si>
  <si>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</si>
  <si>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</si>
  <si>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</si>
  <si>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</si>
  <si>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</si>
  <si>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</si>
  <si>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</si>
  <si>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</si>
  <si>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</si>
  <si>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</si>
  <si>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</si>
  <si>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</si>
  <si>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</si>
  <si>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</si>
  <si>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</si>
  <si>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</si>
  <si>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</si>
  <si>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</si>
  <si>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</si>
  <si>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</si>
  <si>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</si>
  <si>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</si>
  <si>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</si>
  <si>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</si>
  <si>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</si>
  <si>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</si>
  <si>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</si>
  <si>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</si>
  <si>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</si>
  <si>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</si>
  <si>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</si>
  <si>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</si>
  <si>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</si>
  <si>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</si>
  <si>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</si>
  <si>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</si>
  <si>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</si>
  <si>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</si>
  <si>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</si>
  <si>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</si>
  <si>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</si>
  <si>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</si>
  <si>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</si>
  <si>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</si>
  <si>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</si>
  <si>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</si>
  <si>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</si>
  <si>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</si>
  <si>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</si>
  <si>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</si>
  <si>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</si>
  <si>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</si>
  <si>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</si>
  <si>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</si>
  <si>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</si>
  <si>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</si>
  <si>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</si>
  <si>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</si>
  <si>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</si>
  <si>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</si>
  <si>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</si>
  <si>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</si>
  <si>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</si>
  <si>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</si>
  <si>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</si>
  <si>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</si>
  <si>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</si>
  <si>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</si>
  <si>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</si>
  <si>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</si>
  <si>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</si>
  <si>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</si>
  <si>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</si>
  <si>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</si>
  <si>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</si>
  <si>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</si>
  <si>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</si>
  <si>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</si>
  <si>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</si>
  <si>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</si>
  <si>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</si>
  <si>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</si>
  <si>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</si>
  <si>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</si>
  <si>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</si>
  <si>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</si>
  <si>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</si>
  <si>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</si>
  <si>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</si>
  <si>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</si>
  <si>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</si>
  <si>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</si>
  <si>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</si>
  <si>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</si>
  <si>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</si>
  <si>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</si>
  <si>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</si>
  <si>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</si>
  <si>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</si>
  <si>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</si>
  <si>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</si>
  <si>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</si>
  <si>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</si>
  <si>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</si>
  <si>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</si>
  <si>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</si>
  <si>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</si>
  <si>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</si>
  <si>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</si>
  <si>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</si>
  <si>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</si>
  <si>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</si>
  <si>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</si>
  <si>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</si>
  <si>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</si>
  <si>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</si>
  <si>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</si>
  <si>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</si>
  <si>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</si>
  <si>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</si>
  <si>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</si>
  <si>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</si>
  <si>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</si>
  <si>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</si>
  <si>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</si>
  <si>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</si>
  <si>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</si>
  <si>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</si>
  <si>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</si>
  <si>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</si>
  <si>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</si>
  <si>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</si>
  <si>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</si>
  <si>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</si>
  <si>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</si>
  <si>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</si>
  <si>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</si>
  <si>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</si>
  <si>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</si>
  <si>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</si>
  <si>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</si>
  <si>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</si>
  <si>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</si>
  <si>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</si>
  <si>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</si>
  <si>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</si>
  <si>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</si>
  <si>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</si>
  <si>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</si>
  <si>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</si>
  <si>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</si>
  <si>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</si>
  <si>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</si>
  <si>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</si>
  <si>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</si>
  <si>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</si>
  <si>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</si>
  <si>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</si>
  <si>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</si>
  <si>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</si>
  <si>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</si>
  <si>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</si>
  <si>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</si>
  <si>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</si>
  <si>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</si>
  <si>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</si>
  <si>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</si>
  <si>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</si>
  <si>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</si>
  <si>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</si>
  <si>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</si>
  <si>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</si>
  <si>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</si>
  <si>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</si>
  <si>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</si>
  <si>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</si>
  <si>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</si>
  <si>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</si>
  <si>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</si>
  <si>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</si>
  <si>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</si>
  <si>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</si>
  <si>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</si>
  <si>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</si>
  <si>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</si>
  <si>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</si>
  <si>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</si>
  <si>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</si>
  <si>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</si>
  <si>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</si>
  <si>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</si>
  <si>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</si>
  <si>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</si>
  <si>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</si>
  <si>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</si>
  <si>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</si>
  <si>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</si>
  <si>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</si>
  <si>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</si>
  <si>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</si>
  <si>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</si>
  <si>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</si>
  <si>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</si>
  <si>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</si>
  <si>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</si>
  <si>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</si>
  <si>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</si>
  <si>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</si>
  <si>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</si>
  <si>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</si>
  <si>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</si>
  <si>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</si>
  <si>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</si>
  <si>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</si>
  <si>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</si>
  <si>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</si>
  <si>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</si>
  <si>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</si>
  <si>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</si>
  <si>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</si>
  <si>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</si>
  <si>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</si>
  <si>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</si>
  <si>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</si>
  <si>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</si>
  <si>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</si>
  <si>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</si>
  <si>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</si>
  <si>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</si>
  <si>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</si>
  <si>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</si>
  <si>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</si>
  <si>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</si>
  <si>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</si>
  <si>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</si>
  <si>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</si>
  <si>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</si>
  <si>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</si>
  <si>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</si>
  <si>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</si>
  <si>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</si>
  <si>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</si>
  <si>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</si>
  <si>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</si>
  <si>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</si>
  <si>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</si>
  <si>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</si>
  <si>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</si>
  <si>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</si>
  <si>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</si>
  <si>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</si>
  <si>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</si>
  <si>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</si>
  <si>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</si>
  <si>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</si>
  <si>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</si>
  <si>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</si>
  <si>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</si>
  <si>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</si>
  <si>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</si>
  <si>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</si>
  <si>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</si>
  <si>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</si>
  <si>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</si>
  <si>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</si>
  <si>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</si>
  <si>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</si>
  <si>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</si>
  <si>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</si>
  <si>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</si>
  <si>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</si>
  <si>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</si>
  <si>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</si>
  <si>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</si>
  <si>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</si>
  <si>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</si>
  <si>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</si>
  <si>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</si>
  <si>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</si>
  <si>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</si>
  <si>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</si>
  <si>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</si>
  <si>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</si>
  <si>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</si>
  <si>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</si>
  <si>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</si>
  <si>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</si>
  <si>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</si>
  <si>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</si>
  <si>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</si>
  <si>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</si>
  <si>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</si>
  <si>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</si>
  <si>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</si>
  <si>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</si>
  <si>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</si>
  <si>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</si>
  <si>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</si>
  <si>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</si>
  <si>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</si>
  <si>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</si>
  <si>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</si>
  <si>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</si>
  <si>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</si>
  <si>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</si>
  <si>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</si>
  <si>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</si>
  <si>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</si>
  <si>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</si>
  <si>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</si>
  <si>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</si>
  <si>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</si>
  <si>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</si>
  <si>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</si>
  <si>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</si>
  <si>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</si>
  <si>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</si>
  <si>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</si>
  <si>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</si>
  <si>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</si>
  <si>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</si>
  <si>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</si>
  <si>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</si>
  <si>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</si>
  <si>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</si>
  <si>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</si>
  <si>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</si>
  <si>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</si>
  <si>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</si>
  <si>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</si>
  <si>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</si>
  <si>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</si>
  <si>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</si>
  <si>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</si>
  <si>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</si>
  <si>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</si>
  <si>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</si>
  <si>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</si>
  <si>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</si>
  <si>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</si>
  <si>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</si>
  <si>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</si>
  <si>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</si>
  <si>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</si>
  <si>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</si>
  <si>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</si>
  <si>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</si>
  <si>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</si>
  <si>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</si>
  <si>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</si>
  <si>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</si>
  <si>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</si>
  <si>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</si>
  <si>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</si>
  <si>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</si>
  <si>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</si>
  <si>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</si>
  <si>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</si>
  <si>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</si>
  <si>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</si>
  <si>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</si>
  <si>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</si>
  <si>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</si>
  <si>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</si>
  <si>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</si>
  <si>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</si>
  <si>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</si>
  <si>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</si>
  <si>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</si>
  <si>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</si>
  <si>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</si>
  <si>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</si>
  <si>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</si>
  <si>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</si>
  <si>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</si>
  <si>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</si>
  <si>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</si>
  <si>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</si>
  <si>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</si>
  <si>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</si>
  <si>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</si>
  <si>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</si>
  <si>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</si>
  <si>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</si>
  <si>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</si>
  <si>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</si>
  <si>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</si>
  <si>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</si>
  <si>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</si>
  <si>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</si>
  <si>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</si>
  <si>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</si>
  <si>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</si>
  <si>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</si>
  <si>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</si>
  <si>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</si>
  <si>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</si>
  <si>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</si>
  <si>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</si>
  <si>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</si>
  <si>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</si>
  <si>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</si>
  <si>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</si>
  <si>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</si>
  <si>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</si>
  <si>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</si>
  <si>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</si>
  <si>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</si>
  <si>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</si>
  <si>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</si>
  <si>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</si>
  <si>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</si>
  <si>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</si>
  <si>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</si>
  <si>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</si>
  <si>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</si>
  <si>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</si>
  <si>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</si>
  <si>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</si>
  <si>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</si>
  <si>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</si>
  <si>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</si>
  <si>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</si>
  <si>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</si>
  <si>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</si>
  <si>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</si>
  <si>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</si>
  <si>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</si>
  <si>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</si>
  <si>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</si>
  <si>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</si>
  <si>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</si>
  <si>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</si>
  <si>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</si>
  <si>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</si>
  <si>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</si>
  <si>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</si>
  <si>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</si>
  <si>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</si>
  <si>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</si>
  <si>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</si>
  <si>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</si>
  <si>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</si>
  <si>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</si>
  <si>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</si>
  <si>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</si>
  <si>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</si>
  <si>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</si>
  <si>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</si>
  <si>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</si>
  <si>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</si>
  <si>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</si>
  <si>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</si>
  <si>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</si>
  <si>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</si>
  <si>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</si>
  <si>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</si>
  <si>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</si>
  <si>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</si>
  <si>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</si>
  <si>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</si>
  <si>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</si>
  <si>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</si>
  <si>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</si>
  <si>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</si>
  <si>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</si>
  <si>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</si>
  <si>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</si>
  <si>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</si>
  <si>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</si>
  <si>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</si>
  <si>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</si>
  <si>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</si>
  <si>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</si>
  <si>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</si>
  <si>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</si>
  <si>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</si>
  <si>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</si>
  <si>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</si>
  <si>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</si>
  <si>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</si>
  <si>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</si>
  <si>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</si>
  <si>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</si>
  <si>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</si>
  <si>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</si>
  <si>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</si>
  <si>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</si>
  <si>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</si>
  <si>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</si>
  <si>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</si>
  <si>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</si>
  <si>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</si>
  <si>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</si>
  <si>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</si>
  <si>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</si>
  <si>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</si>
  <si>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</si>
  <si>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</si>
  <si>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</si>
  <si>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</si>
  <si>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</si>
  <si>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</si>
  <si>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</si>
  <si>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</si>
  <si>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</si>
  <si>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</si>
  <si>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</si>
  <si>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</si>
  <si>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</si>
  <si>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</si>
  <si>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</si>
  <si>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</si>
  <si>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</si>
  <si>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</si>
  <si>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</si>
  <si>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</si>
  <si>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</si>
  <si>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</si>
  <si>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</si>
  <si>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</si>
  <si>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</si>
  <si>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</si>
  <si>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</si>
  <si>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</si>
  <si>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</si>
  <si>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</si>
  <si>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</si>
  <si>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</si>
  <si>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</si>
  <si>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</si>
  <si>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</si>
  <si>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</si>
  <si>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</si>
  <si>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</si>
  <si>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</si>
  <si>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</si>
  <si>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</si>
  <si>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</si>
  <si>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</si>
  <si>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</si>
  <si>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</si>
  <si>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</si>
  <si>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</si>
  <si>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</si>
  <si>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</si>
  <si>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</si>
  <si>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</si>
  <si>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</si>
  <si>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</si>
  <si>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</si>
  <si>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</si>
  <si>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</si>
  <si>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</si>
  <si>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</si>
  <si>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</si>
  <si>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</si>
  <si>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</si>
  <si>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</si>
  <si>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</si>
  <si>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</si>
  <si>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</si>
  <si>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</si>
  <si>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</si>
  <si>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</si>
  <si>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</si>
  <si>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</si>
  <si>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</si>
  <si>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</si>
  <si>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</si>
  <si>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</si>
  <si>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</si>
  <si>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</si>
  <si>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</si>
  <si>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</si>
  <si>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</si>
  <si>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</si>
  <si>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</si>
  <si>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</si>
  <si>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</si>
  <si>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</si>
  <si>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</si>
  <si>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</si>
  <si>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</si>
  <si>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</si>
  <si>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</si>
  <si>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</si>
  <si>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</si>
  <si>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</si>
  <si>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</si>
  <si>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</si>
  <si>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</si>
  <si>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</si>
  <si>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</si>
  <si>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</si>
  <si>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</si>
  <si>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</si>
  <si>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</si>
  <si>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</si>
  <si>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</si>
  <si>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</si>
  <si>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</si>
  <si>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</si>
  <si>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</si>
  <si>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</si>
  <si>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</si>
  <si>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</si>
  <si>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</si>
  <si>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</si>
  <si>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</si>
  <si>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</si>
  <si>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</si>
  <si>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</si>
  <si>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</si>
  <si>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</si>
  <si>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</si>
  <si>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</si>
  <si>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</si>
  <si>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</si>
  <si>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</si>
  <si>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</si>
  <si>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</si>
  <si>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</si>
  <si>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</si>
  <si>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</si>
  <si>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</si>
  <si>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</si>
  <si>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</si>
  <si>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</si>
  <si>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</si>
  <si>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</si>
  <si>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</si>
  <si>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</si>
  <si>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</si>
  <si>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</si>
  <si>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</si>
  <si>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</si>
  <si>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</si>
  <si>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</si>
  <si>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</si>
  <si>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</si>
  <si>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</si>
  <si>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</si>
  <si>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</si>
  <si>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</si>
  <si>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</si>
  <si>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</si>
  <si>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</si>
  <si>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</si>
  <si>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</si>
  <si>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</si>
  <si>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</si>
  <si>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</si>
  <si>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</si>
  <si>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</si>
  <si>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</si>
  <si>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</si>
  <si>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</si>
  <si>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</si>
  <si>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</si>
  <si>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</si>
  <si>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</si>
  <si>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</si>
  <si>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</si>
  <si>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</si>
  <si>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</si>
  <si>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</si>
  <si>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</si>
  <si>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</si>
  <si>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</si>
  <si>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</si>
  <si>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</si>
  <si>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</si>
  <si>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</si>
  <si>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</si>
  <si>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</si>
  <si>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</si>
  <si>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</si>
  <si>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</si>
  <si>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</si>
  <si>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</si>
  <si>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</si>
  <si>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</si>
  <si>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</si>
  <si>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</si>
  <si>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</si>
  <si>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</si>
  <si>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</si>
  <si>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</si>
  <si>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</si>
  <si>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</si>
  <si>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</si>
  <si>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</si>
  <si>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</si>
  <si>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</si>
  <si>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</si>
  <si>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</si>
  <si>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</si>
  <si>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</si>
  <si>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</si>
  <si>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</si>
  <si>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</si>
  <si>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</si>
  <si>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</si>
  <si>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</si>
  <si>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</si>
  <si>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</si>
  <si>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</si>
  <si>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</si>
  <si>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</si>
  <si>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</si>
  <si>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</si>
  <si>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</si>
  <si>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</si>
  <si>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</si>
  <si>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</si>
  <si>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</si>
  <si>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</si>
  <si>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</si>
  <si>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</si>
  <si>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</si>
  <si>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</si>
  <si>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</si>
  <si>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</si>
  <si>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</si>
  <si>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</si>
  <si>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</si>
  <si>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</si>
  <si>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</si>
  <si>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</si>
  <si>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</si>
  <si>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</si>
  <si>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</si>
  <si>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</si>
  <si>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</si>
  <si>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</si>
  <si>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</si>
  <si>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</si>
  <si>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</si>
  <si>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</si>
  <si>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</si>
  <si>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</si>
  <si>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</si>
  <si>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</si>
  <si>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</si>
  <si>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</si>
  <si>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</si>
  <si>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</si>
  <si>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</si>
  <si>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</si>
  <si>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</si>
  <si>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</si>
  <si>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</si>
  <si>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</si>
  <si>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</si>
  <si>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</si>
  <si>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</si>
  <si>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</si>
  <si>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</si>
  <si>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</si>
  <si>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</si>
  <si>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</si>
  <si>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</si>
  <si>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</si>
  <si>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</si>
  <si>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</si>
  <si>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</si>
  <si>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</si>
  <si>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</si>
  <si>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</si>
  <si>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</si>
  <si>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</si>
  <si>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</si>
  <si>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</si>
  <si>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</si>
  <si>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</si>
  <si>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</si>
  <si>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</si>
  <si>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</si>
  <si>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</si>
  <si>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</si>
  <si>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</si>
  <si>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</si>
  <si>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</si>
  <si>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</si>
  <si>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</si>
  <si>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</si>
  <si>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</si>
  <si>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</si>
  <si>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</si>
  <si>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</si>
  <si>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</si>
  <si>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</si>
  <si>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</si>
  <si>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</si>
  <si>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</si>
  <si>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</si>
  <si>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</si>
  <si>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</si>
  <si>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</si>
  <si>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</si>
  <si>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</si>
  <si>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</si>
  <si>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</si>
  <si>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</si>
  <si>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</si>
  <si>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</si>
  <si>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</si>
  <si>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</si>
  <si>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</si>
  <si>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</si>
  <si>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</si>
  <si>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</si>
  <si>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</si>
  <si>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</si>
  <si>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</si>
  <si>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</si>
  <si>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</si>
  <si>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</si>
  <si>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</si>
  <si>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</si>
  <si>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</si>
  <si>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</si>
  <si>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</si>
  <si>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</si>
  <si>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</si>
  <si>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</si>
  <si>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</si>
  <si>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</si>
  <si>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</si>
  <si>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</si>
  <si>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</si>
  <si>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</si>
  <si>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</si>
  <si>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</si>
  <si>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</si>
  <si>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</si>
  <si>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</si>
  <si>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</si>
  <si>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</si>
  <si>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</si>
  <si>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</si>
  <si>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</si>
  <si>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</si>
  <si>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</si>
  <si>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</si>
  <si>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</si>
  <si>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</si>
  <si>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</si>
  <si>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</si>
  <si>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</si>
  <si>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</si>
  <si>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</si>
  <si>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</si>
  <si>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</si>
  <si>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</si>
  <si>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</si>
  <si>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</si>
  <si>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</si>
  <si>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</si>
  <si>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</si>
  <si>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</si>
  <si>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</si>
  <si>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</si>
  <si>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</si>
  <si>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</si>
  <si>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</si>
  <si>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</si>
  <si>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</si>
  <si>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</si>
  <si>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</si>
  <si>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</si>
  <si>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</si>
  <si>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</si>
  <si>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</si>
  <si>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</si>
  <si>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</si>
  <si>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</si>
  <si>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</si>
  <si>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</si>
  <si>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</si>
  <si>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</si>
  <si>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</si>
  <si>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</si>
  <si>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</si>
  <si>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</si>
  <si>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</si>
  <si>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</si>
  <si>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</si>
  <si>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</si>
  <si>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</si>
  <si>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</si>
  <si>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</si>
  <si>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</si>
  <si>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</si>
  <si>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</si>
  <si>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</si>
  <si>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</si>
  <si>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</si>
  <si>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</si>
  <si>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</si>
  <si>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</si>
  <si>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</si>
  <si>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</si>
  <si>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</si>
  <si>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</si>
  <si>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</si>
  <si>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</si>
  <si>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</si>
  <si>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</si>
  <si>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</si>
  <si>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</si>
  <si>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</si>
  <si>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</si>
  <si>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</si>
  <si>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</si>
  <si>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</si>
  <si>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</si>
  <si>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</si>
  <si>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</si>
  <si>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</si>
  <si>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</si>
  <si>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</si>
  <si>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</si>
  <si>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</si>
  <si>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</si>
  <si>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</si>
  <si>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</si>
  <si>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</si>
  <si>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</si>
  <si>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</si>
  <si>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</si>
  <si>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</si>
  <si>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</si>
  <si>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</si>
  <si>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</si>
  <si>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</si>
  <si>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</si>
  <si>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</si>
  <si>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</si>
  <si>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</si>
  <si>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</si>
  <si>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</si>
  <si>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</si>
  <si>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</si>
  <si>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</si>
  <si>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</si>
  <si>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</si>
  <si>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</si>
  <si>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</si>
  <si>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</si>
  <si>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</si>
  <si>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</si>
  <si>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</si>
  <si>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</si>
  <si>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</si>
  <si>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</si>
  <si>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</si>
  <si>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</si>
  <si>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</si>
  <si>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</si>
  <si>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</si>
  <si>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</si>
  <si>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</si>
  <si>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</si>
  <si>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</si>
  <si>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</si>
  <si>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</si>
  <si>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</si>
  <si>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</si>
  <si>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</si>
  <si>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</si>
  <si>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</si>
  <si>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</si>
  <si>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</si>
  <si>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</si>
  <si>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</si>
  <si>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</si>
  <si>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</si>
  <si>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</si>
  <si>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</si>
  <si>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</si>
  <si>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</si>
  <si>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</si>
  <si>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</si>
  <si>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</si>
  <si>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</si>
  <si>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</si>
  <si>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</si>
  <si>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</si>
  <si>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</si>
  <si>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</si>
  <si>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</si>
  <si>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</si>
  <si>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</si>
  <si>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</si>
  <si>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</si>
  <si>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</si>
  <si>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</si>
  <si>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</si>
  <si>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</si>
  <si>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</si>
  <si>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</si>
  <si>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</si>
  <si>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</si>
  <si>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</si>
  <si>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</si>
  <si>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</si>
  <si>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</si>
  <si>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</si>
  <si>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</si>
  <si>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</si>
  <si>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</si>
  <si>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</si>
  <si>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</si>
  <si>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</si>
  <si>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</si>
  <si>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</si>
  <si>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</si>
  <si>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</si>
  <si>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</si>
  <si>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</si>
  <si>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</si>
  <si>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</si>
  <si>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</si>
  <si>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</si>
  <si>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</si>
  <si>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</si>
  <si>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</si>
  <si>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</si>
  <si>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</si>
  <si>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</si>
  <si>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</si>
  <si>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</si>
  <si>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</si>
  <si>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</si>
  <si>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</si>
  <si>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</si>
  <si>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</si>
  <si>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</si>
  <si>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</si>
  <si>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</si>
  <si>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</si>
  <si>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</si>
  <si>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</si>
  <si>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</si>
  <si>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</si>
  <si>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</si>
  <si>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</si>
  <si>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</si>
  <si>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</si>
  <si>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</si>
  <si>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</si>
  <si>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</si>
  <si>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</si>
  <si>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</si>
  <si>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</si>
  <si>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</si>
  <si>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</si>
  <si>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</si>
  <si>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</si>
  <si>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</si>
  <si>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</si>
  <si>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</si>
  <si>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</si>
  <si>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</si>
  <si>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</si>
  <si>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</si>
  <si>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</si>
  <si>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</si>
  <si>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</si>
  <si>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</si>
  <si>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</si>
  <si>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</si>
  <si>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</si>
  <si>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</si>
  <si>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</si>
  <si>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</si>
  <si>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</si>
  <si>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</si>
  <si>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</si>
  <si>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</si>
  <si>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</si>
  <si>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</si>
  <si>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</si>
  <si>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</si>
  <si>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</si>
  <si>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</si>
  <si>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</si>
  <si>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</si>
  <si>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</si>
  <si>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</si>
  <si>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</si>
  <si>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</si>
  <si>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</si>
  <si>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</si>
  <si>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</si>
  <si>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</si>
  <si>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</si>
  <si>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</si>
  <si>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</si>
  <si>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</si>
  <si>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</si>
  <si>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</si>
  <si>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</si>
  <si>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</si>
  <si>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</si>
  <si>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</si>
  <si>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</si>
  <si>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</si>
  <si>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</si>
  <si>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</si>
  <si>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</si>
  <si>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</si>
  <si>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</si>
  <si>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</si>
  <si>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</si>
  <si>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</si>
  <si>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</si>
  <si>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</si>
  <si>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</si>
  <si>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</si>
  <si>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</si>
  <si>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</si>
  <si>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</si>
  <si>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</si>
  <si>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</si>
  <si>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</si>
  <si>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</si>
  <si>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</si>
  <si>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</si>
  <si>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</si>
  <si>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</si>
  <si>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</si>
  <si>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</si>
  <si>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</si>
  <si>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</si>
  <si>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</si>
  <si>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</si>
  <si>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</si>
  <si>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</si>
  <si>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</si>
  <si>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</si>
  <si>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</si>
  <si>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</si>
  <si>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</si>
  <si>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</si>
  <si>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</si>
  <si>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</si>
  <si>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</si>
  <si>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</si>
  <si>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</si>
  <si>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</si>
  <si>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</si>
  <si>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</si>
  <si>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</si>
  <si>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</si>
  <si>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</si>
  <si>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</si>
  <si>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</si>
  <si>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</si>
  <si>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</si>
  <si>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</si>
  <si>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</si>
  <si>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</si>
  <si>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</si>
  <si>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</si>
  <si>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</si>
  <si>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</si>
  <si>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</si>
  <si>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</si>
  <si>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</si>
  <si>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</si>
  <si>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</si>
  <si>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</si>
  <si>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</si>
  <si>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</si>
  <si>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</si>
  <si>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</si>
  <si>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</si>
  <si>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</si>
  <si>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</si>
  <si>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</si>
  <si>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</si>
  <si>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</si>
  <si>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</si>
  <si>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</si>
  <si>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</si>
  <si>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</si>
  <si>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</si>
  <si>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</si>
  <si>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</si>
  <si>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</si>
  <si>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</si>
  <si>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</si>
  <si>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</si>
  <si>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</si>
  <si>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</si>
  <si>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</si>
  <si>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</si>
  <si>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</si>
  <si>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</si>
  <si>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</si>
  <si>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</si>
  <si>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</si>
  <si>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</si>
  <si>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</si>
  <si>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</si>
  <si>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</si>
  <si>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</si>
  <si>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</si>
  <si>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</si>
  <si>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</si>
  <si>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</si>
  <si>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</si>
  <si>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</si>
  <si>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</si>
  <si>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</si>
  <si>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</si>
  <si>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</si>
  <si>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</si>
  <si>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</si>
  <si>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</si>
  <si>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</si>
  <si>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</si>
  <si>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</si>
  <si>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</si>
  <si>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</si>
  <si>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</si>
  <si>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</si>
  <si>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</si>
  <si>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</si>
  <si>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</si>
  <si>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</si>
  <si>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</si>
  <si>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</si>
  <si>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</si>
  <si>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</si>
  <si>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</si>
  <si>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</si>
  <si>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</si>
  <si>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</si>
  <si>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</si>
  <si>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</si>
  <si>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</si>
  <si>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</si>
  <si>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</si>
  <si>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</si>
  <si>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</si>
  <si>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</si>
  <si>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</si>
  <si>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</si>
  <si>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</si>
  <si>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</si>
  <si>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</si>
  <si>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</si>
  <si>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</si>
  <si>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</si>
  <si>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</si>
  <si>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</si>
  <si>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</si>
  <si>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</si>
  <si>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</si>
  <si>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</si>
  <si>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</si>
  <si>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</si>
  <si>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</si>
  <si>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</si>
  <si>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</si>
  <si>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</si>
  <si>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</si>
  <si>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</si>
  <si>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</si>
  <si>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</si>
  <si>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</si>
  <si>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</si>
  <si>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</si>
  <si>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</si>
  <si>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</si>
  <si>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</si>
  <si>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</si>
  <si>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</si>
  <si>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</si>
  <si>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</si>
  <si>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</si>
  <si>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</si>
  <si>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</si>
  <si>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</si>
  <si>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</si>
  <si>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</si>
  <si>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</si>
  <si>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</si>
  <si>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</si>
  <si>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</si>
  <si>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</si>
  <si>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</si>
  <si>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</si>
  <si>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</si>
  <si>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</si>
  <si>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</si>
  <si>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</si>
  <si>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</si>
  <si>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</si>
  <si>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</si>
  <si>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</si>
  <si>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</si>
  <si>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</si>
  <si>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</si>
  <si>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</si>
  <si>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</si>
  <si>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</si>
  <si>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</si>
  <si>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</si>
  <si>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</si>
  <si>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</si>
  <si>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</si>
  <si>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</si>
  <si>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</si>
  <si>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</si>
  <si>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</si>
  <si>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</si>
  <si>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</si>
  <si>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</si>
  <si>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</si>
  <si>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</si>
  <si>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</si>
  <si>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</si>
  <si>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</si>
  <si>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</si>
  <si>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</si>
  <si>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</si>
  <si>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</si>
  <si>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</si>
  <si>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</si>
  <si>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</si>
  <si>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</si>
  <si>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</si>
  <si>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</si>
  <si>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</si>
  <si>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</si>
  <si>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</si>
  <si>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</si>
  <si>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</si>
  <si>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</si>
  <si>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</si>
  <si>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</si>
  <si>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</si>
  <si>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</si>
  <si>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</si>
  <si>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</si>
  <si>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</si>
  <si>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</si>
  <si>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</si>
  <si>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</si>
  <si>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</si>
  <si>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</si>
  <si>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</si>
  <si>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</si>
  <si>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</si>
  <si>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</si>
  <si>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</si>
  <si>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</si>
  <si>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</si>
  <si>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</si>
  <si>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</si>
  <si>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</si>
  <si>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</si>
  <si>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</si>
  <si>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</si>
  <si>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</si>
  <si>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</si>
  <si>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</si>
  <si>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</si>
  <si>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</si>
  <si>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</si>
  <si>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</si>
  <si>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</si>
  <si>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</si>
  <si>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</si>
  <si>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</si>
  <si>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</si>
  <si>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</si>
  <si>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</si>
  <si>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</si>
  <si>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</si>
  <si>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</si>
  <si>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</si>
  <si>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</si>
  <si>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</si>
  <si>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</si>
  <si>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</si>
  <si>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</si>
  <si>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</si>
  <si>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</si>
  <si>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</si>
  <si>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</si>
  <si>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</si>
  <si>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</si>
  <si>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</si>
  <si>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</si>
  <si>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</si>
  <si>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</si>
  <si>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</si>
  <si>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</si>
  <si>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</si>
  <si>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</si>
  <si>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</si>
  <si>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</si>
  <si>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</si>
  <si>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</si>
  <si>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</si>
  <si>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</si>
  <si>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</si>
  <si>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</si>
  <si>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</si>
  <si>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</si>
  <si>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</si>
  <si>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</si>
  <si>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</si>
  <si>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</si>
  <si>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</si>
  <si>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</si>
  <si>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</si>
  <si>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</si>
  <si>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</si>
  <si>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</si>
  <si>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</si>
  <si>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</si>
  <si>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</si>
  <si>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</si>
  <si>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</si>
  <si>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</si>
  <si>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</si>
  <si>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</si>
  <si>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</si>
  <si>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</si>
  <si>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</si>
  <si>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</si>
  <si>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</si>
  <si>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</si>
  <si>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</si>
  <si>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</si>
  <si>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</si>
  <si>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</si>
  <si>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</si>
  <si>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</si>
  <si>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</si>
  <si>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</si>
  <si>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</si>
  <si>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</si>
  <si>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</si>
  <si>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</si>
  <si>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</si>
  <si>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</si>
  <si>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</si>
  <si>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</si>
  <si>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</si>
  <si>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</si>
  <si>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</si>
  <si>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</si>
  <si>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</si>
  <si>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</si>
  <si>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</si>
  <si>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</si>
  <si>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</si>
  <si>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</si>
  <si>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</si>
  <si>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</si>
  <si>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</si>
  <si>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</si>
  <si>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</si>
  <si>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</si>
  <si>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</si>
  <si>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</si>
  <si>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</si>
  <si>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</si>
  <si>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</si>
  <si>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</si>
  <si>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</si>
  <si>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</si>
  <si>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</si>
  <si>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</si>
  <si>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</si>
  <si>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</si>
  <si>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</si>
  <si>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</si>
  <si>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</si>
  <si>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</si>
  <si>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</si>
  <si>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</si>
  <si>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</si>
  <si>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</si>
  <si>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</si>
  <si>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</si>
  <si>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</si>
  <si>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</si>
  <si>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</si>
  <si>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</si>
  <si>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</si>
  <si>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</si>
  <si>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</si>
  <si>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</si>
  <si>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</si>
  <si>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</si>
  <si>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</si>
  <si>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</si>
  <si>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</si>
  <si>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</si>
  <si>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</si>
  <si>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</si>
  <si>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</si>
  <si>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</si>
  <si>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</si>
  <si>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</si>
  <si>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</si>
  <si>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</si>
  <si>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</si>
  <si>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</si>
  <si>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</si>
  <si>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</si>
  <si>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</si>
  <si>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</si>
  <si>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</si>
  <si>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</si>
  <si>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</si>
  <si>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</si>
  <si>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</si>
  <si>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</si>
  <si>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</si>
  <si>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</si>
  <si>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</si>
  <si>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</si>
  <si>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</si>
  <si>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</si>
  <si>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</si>
  <si>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</si>
  <si>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</si>
  <si>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</si>
  <si>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</si>
  <si>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</si>
  <si>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</si>
  <si>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</si>
  <si>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</si>
  <si>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</si>
  <si>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</si>
  <si>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</si>
  <si>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</si>
  <si>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</si>
  <si>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</si>
  <si>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</si>
  <si>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</si>
  <si>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</si>
  <si>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</si>
  <si>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</si>
  <si>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</si>
  <si>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</si>
  <si>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</si>
  <si>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</si>
  <si>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</si>
  <si>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</si>
  <si>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</si>
  <si>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</si>
  <si>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</si>
  <si>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</si>
  <si>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</si>
  <si>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</si>
  <si>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</si>
  <si>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</si>
  <si>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</si>
  <si>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</si>
  <si>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</si>
  <si>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</si>
  <si>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</si>
  <si>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</si>
  <si>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</si>
  <si>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</si>
  <si>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</si>
  <si>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</si>
  <si>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</si>
  <si>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</si>
  <si>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</si>
  <si>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</si>
  <si>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</si>
  <si>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</si>
  <si>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</si>
  <si>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</si>
  <si>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</si>
  <si>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</si>
  <si>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</si>
  <si>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</si>
  <si>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</si>
  <si>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</si>
  <si>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</si>
  <si>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</si>
  <si>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</si>
  <si>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</si>
  <si>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</si>
  <si>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</si>
  <si>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</si>
  <si>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</si>
  <si>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</si>
  <si>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</si>
  <si>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</si>
  <si>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</si>
  <si>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</si>
  <si>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</si>
  <si>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</si>
  <si>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</si>
  <si>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</si>
  <si>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</si>
  <si>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</si>
  <si>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</si>
  <si>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</si>
  <si>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</si>
  <si>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</si>
  <si>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</si>
  <si>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</si>
  <si>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</si>
  <si>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</si>
  <si>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</si>
  <si>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</si>
  <si>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</si>
  <si>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</si>
  <si>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</si>
  <si>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</si>
  <si>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</si>
  <si>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</si>
  <si>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</si>
  <si>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</si>
  <si>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</si>
  <si>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</si>
  <si>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</si>
  <si>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</si>
  <si>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</si>
  <si>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</si>
  <si>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</si>
  <si>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</si>
  <si>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</si>
  <si>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</si>
  <si>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</si>
  <si>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</si>
  <si>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</si>
  <si>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</si>
  <si>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</si>
  <si>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</si>
  <si>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</si>
  <si>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</si>
  <si>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</si>
  <si>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</si>
  <si>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</si>
  <si>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</si>
  <si>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</si>
  <si>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</si>
  <si>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</si>
  <si>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</si>
  <si>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</si>
  <si>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</si>
  <si>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</si>
  <si>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</si>
  <si>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</si>
  <si>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</si>
  <si>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</si>
  <si>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</si>
  <si>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</si>
  <si>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</si>
  <si>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</si>
  <si>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</si>
  <si>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</si>
  <si>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</si>
  <si>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</si>
  <si>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</si>
  <si>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</si>
  <si>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</si>
  <si>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</si>
  <si>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</si>
  <si>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</si>
  <si>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</si>
  <si>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</si>
  <si>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</si>
  <si>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</si>
  <si>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</si>
  <si>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</si>
  <si>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</si>
  <si>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</si>
  <si>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</si>
  <si>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</si>
  <si>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</si>
  <si>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</si>
  <si>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</si>
  <si>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</si>
  <si>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</si>
  <si>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</si>
  <si>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</si>
  <si>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</si>
  <si>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</si>
  <si>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</si>
  <si>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</si>
  <si>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</si>
  <si>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</si>
  <si>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</si>
  <si>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</si>
  <si>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</si>
  <si>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</si>
  <si>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</si>
  <si>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</si>
  <si>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</si>
  <si>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</si>
  <si>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</si>
  <si>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</si>
  <si>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</si>
  <si>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</si>
  <si>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</si>
  <si>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</si>
  <si>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</si>
  <si>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</si>
  <si>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</si>
  <si>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</si>
  <si>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</si>
  <si>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</si>
  <si>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</si>
  <si>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</si>
  <si>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</si>
  <si>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</si>
  <si>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</si>
  <si>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</si>
  <si>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</si>
  <si>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</si>
  <si>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</si>
  <si>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</si>
  <si>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</si>
  <si>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</si>
  <si>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</si>
  <si>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</si>
  <si>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</si>
  <si>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</si>
  <si>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</si>
  <si>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</si>
  <si>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</si>
  <si>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</si>
  <si>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</si>
  <si>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</si>
  <si>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</si>
  <si>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</si>
  <si>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</si>
  <si>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</si>
  <si>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</si>
  <si>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</si>
  <si>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</si>
  <si>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</si>
  <si>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</si>
  <si>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</si>
  <si>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</si>
  <si>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</si>
  <si>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</si>
  <si>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</si>
  <si>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</si>
  <si>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</si>
  <si>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</si>
  <si>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</si>
  <si>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</si>
  <si>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</si>
  <si>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</si>
  <si>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</si>
  <si>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</si>
  <si>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</si>
  <si>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</si>
  <si>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</si>
  <si>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</si>
  <si>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</si>
  <si>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</si>
  <si>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</si>
  <si>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</si>
  <si>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</si>
  <si>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</si>
  <si>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</si>
  <si>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</si>
  <si>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</si>
  <si>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</si>
  <si>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</si>
  <si>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</si>
  <si>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</si>
  <si>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</si>
  <si>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</si>
  <si>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</si>
  <si>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</si>
  <si>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</si>
  <si>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</si>
  <si>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</si>
  <si>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</si>
  <si>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</si>
  <si>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</si>
  <si>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</si>
  <si>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</si>
  <si>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</si>
  <si>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</si>
  <si>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</si>
  <si>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</si>
  <si>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</si>
  <si>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</si>
  <si>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</si>
  <si>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</si>
  <si>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</si>
  <si>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</si>
  <si>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</si>
  <si>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</si>
  <si>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</si>
  <si>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</si>
  <si>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</si>
  <si>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</si>
  <si>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</si>
  <si>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</si>
  <si>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</si>
  <si>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</si>
  <si>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</si>
  <si>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</si>
  <si>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</si>
  <si>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</si>
  <si>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</si>
  <si>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</si>
  <si>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</si>
  <si>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</si>
  <si>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</si>
  <si>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</si>
  <si>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</si>
  <si>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</si>
  <si>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</si>
  <si>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</si>
  <si>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</si>
  <si>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</si>
  <si>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</si>
  <si>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</si>
  <si>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</si>
  <si>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</si>
  <si>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</si>
  <si>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</si>
  <si>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</si>
  <si>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</si>
  <si>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</si>
  <si>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</si>
  <si>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</si>
  <si>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</si>
  <si>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</si>
  <si>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</si>
  <si>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</si>
  <si>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</si>
  <si>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</si>
  <si>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</si>
  <si>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</si>
  <si>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</si>
  <si>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</si>
  <si>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</si>
  <si>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</si>
  <si>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</si>
  <si>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</si>
  <si>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</si>
  <si>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</si>
  <si>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</si>
  <si>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</si>
  <si>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</si>
  <si>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</si>
  <si>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</si>
  <si>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</si>
  <si>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</si>
  <si>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</si>
  <si>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</si>
  <si>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</si>
  <si>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</si>
  <si>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</si>
  <si>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</si>
  <si>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</si>
  <si>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</si>
  <si>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</si>
  <si>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</si>
  <si>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</si>
  <si>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</si>
  <si>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</si>
  <si>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</si>
  <si>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</si>
  <si>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</si>
  <si>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</si>
  <si>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</si>
  <si>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</si>
  <si>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</si>
  <si>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</si>
  <si>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</si>
  <si>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</si>
  <si>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</si>
  <si>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</si>
  <si>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</si>
  <si>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</si>
  <si>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</si>
  <si>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</si>
  <si>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</si>
  <si>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</si>
  <si>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</si>
  <si>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</si>
  <si>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</si>
  <si>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</si>
  <si>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</si>
  <si>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</si>
  <si>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</si>
  <si>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</si>
  <si>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</si>
  <si>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</si>
  <si>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</si>
  <si>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</si>
  <si>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</si>
  <si>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</si>
  <si>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</si>
  <si>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</si>
  <si>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</si>
  <si>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</si>
  <si>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</si>
  <si>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</si>
  <si>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</si>
  <si>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</si>
  <si>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</si>
  <si>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</si>
  <si>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</si>
  <si>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</si>
  <si>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</si>
  <si>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</si>
  <si>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</si>
  <si>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</si>
  <si>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</si>
  <si>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</si>
  <si>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</si>
  <si>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</si>
  <si>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</si>
  <si>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</si>
  <si>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</si>
  <si>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</si>
  <si>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</si>
  <si>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</si>
  <si>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</si>
  <si>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</si>
  <si>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</si>
  <si>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</si>
  <si>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</si>
  <si>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</si>
  <si>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</si>
  <si>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</si>
  <si>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</si>
  <si>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</si>
  <si>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</si>
  <si>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</si>
  <si>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</si>
  <si>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</si>
  <si>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</si>
  <si>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</si>
  <si>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</si>
  <si>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</si>
  <si>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</si>
  <si>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</si>
  <si>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</si>
  <si>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</si>
  <si>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</si>
  <si>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</si>
  <si>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</si>
  <si>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</si>
  <si>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</si>
  <si>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</si>
  <si>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</si>
  <si>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</si>
  <si>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</si>
  <si>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</si>
  <si>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</si>
  <si>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</si>
  <si>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</si>
  <si>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</si>
  <si>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</si>
  <si>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</si>
  <si>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</si>
  <si>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</si>
  <si>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</si>
  <si>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</si>
  <si>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</si>
  <si>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</si>
  <si>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</si>
  <si>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</si>
  <si>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</si>
  <si>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</si>
  <si>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</si>
  <si>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</si>
  <si>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</si>
  <si>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</si>
  <si>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</si>
  <si>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</si>
  <si>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</si>
  <si>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</si>
  <si>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</si>
  <si>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</si>
  <si>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</si>
  <si>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</si>
  <si>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</si>
  <si>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</si>
  <si>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</si>
  <si>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</si>
  <si>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</si>
  <si>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</si>
  <si>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</si>
  <si>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</si>
  <si>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</si>
  <si>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</si>
  <si>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</si>
  <si>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</si>
  <si>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</si>
  <si>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</si>
  <si>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</si>
  <si>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</si>
  <si>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</si>
  <si>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</si>
  <si>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</si>
  <si>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</si>
  <si>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</si>
  <si>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</si>
  <si>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</si>
  <si>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</si>
  <si>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</si>
  <si>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</si>
  <si>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</si>
  <si>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</si>
  <si>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</si>
  <si>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</si>
  <si>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</si>
  <si>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</si>
  <si>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</si>
  <si>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</si>
  <si>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</si>
  <si>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</si>
  <si>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</si>
  <si>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</si>
  <si>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</si>
  <si>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</si>
  <si>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</si>
  <si>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</si>
  <si>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</si>
  <si>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</si>
  <si>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</si>
  <si>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</si>
  <si>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</si>
  <si>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</si>
  <si>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</si>
  <si>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</si>
  <si>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</si>
  <si>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</si>
  <si>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</si>
  <si>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</si>
  <si>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</si>
  <si>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</si>
  <si>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</si>
  <si>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</si>
  <si>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</si>
  <si>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</si>
  <si>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</si>
  <si>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</si>
  <si>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</si>
  <si>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</si>
  <si>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</si>
  <si>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</si>
  <si>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</si>
  <si>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</si>
  <si>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</si>
  <si>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</si>
  <si>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</si>
  <si>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</si>
  <si>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</si>
  <si>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</si>
  <si>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</si>
  <si>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</si>
  <si>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</si>
  <si>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</si>
  <si>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</si>
  <si>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</si>
  <si>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</si>
  <si>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</si>
  <si>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</si>
  <si>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</si>
  <si>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</si>
  <si>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</si>
  <si>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</si>
  <si>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</si>
  <si>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</si>
  <si>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</si>
  <si>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</si>
  <si>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</si>
  <si>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</si>
  <si>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</si>
  <si>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</si>
  <si>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</si>
  <si>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</si>
  <si>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</si>
  <si>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</si>
  <si>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</si>
  <si>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</si>
  <si>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</si>
  <si>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</si>
  <si>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</si>
  <si>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</si>
  <si>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</si>
  <si>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</si>
  <si>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</si>
  <si>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</si>
  <si>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</si>
  <si>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</si>
  <si>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</si>
  <si>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</si>
  <si>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</si>
  <si>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</si>
  <si>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</si>
  <si>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</si>
  <si>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</si>
  <si>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</si>
  <si>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</si>
  <si>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</si>
  <si>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</si>
  <si>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</si>
  <si>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</si>
  <si>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</si>
  <si>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</si>
  <si>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</si>
  <si>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</si>
  <si>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</si>
  <si>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</si>
  <si>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</si>
  <si>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</si>
  <si>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</si>
  <si>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</si>
  <si>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</si>
  <si>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</si>
  <si>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</si>
  <si>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</si>
  <si>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</si>
  <si>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</si>
  <si>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</si>
  <si>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</si>
  <si>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</si>
  <si>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</si>
  <si>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</si>
  <si>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</si>
  <si>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</si>
  <si>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</si>
  <si>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</si>
  <si>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</si>
  <si>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</si>
  <si>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</si>
  <si>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</si>
  <si>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</si>
  <si>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</si>
  <si>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</si>
  <si>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</si>
  <si>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</si>
  <si>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</si>
  <si>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</si>
  <si>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</si>
  <si>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</si>
  <si>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</si>
  <si>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</si>
  <si>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</si>
  <si>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</si>
  <si>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</si>
  <si>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</si>
  <si>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</si>
  <si>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</si>
  <si>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</si>
  <si>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</si>
  <si>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</si>
  <si>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</si>
  <si>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</si>
  <si>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</si>
  <si>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</si>
  <si>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</si>
  <si>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</si>
  <si>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</si>
  <si>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</si>
  <si>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</si>
  <si>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</si>
  <si>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</si>
  <si>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</si>
  <si>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</si>
  <si>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</si>
  <si>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</si>
  <si>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</si>
  <si>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</si>
  <si>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</si>
  <si>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</si>
  <si>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</si>
  <si>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</si>
  <si>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</si>
  <si>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</si>
  <si>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</si>
  <si>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</si>
  <si>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</si>
  <si>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</si>
  <si>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</si>
  <si>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</si>
  <si>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</si>
  <si>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</si>
  <si>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</si>
  <si>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</si>
  <si>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</si>
  <si>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</si>
  <si>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</si>
  <si>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</si>
  <si>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</si>
  <si>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</si>
  <si>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</si>
  <si>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</si>
  <si>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</si>
  <si>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</si>
  <si>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</si>
  <si>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</si>
  <si>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</si>
  <si>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</si>
  <si>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</si>
  <si>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</si>
  <si>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</si>
  <si>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</si>
  <si>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</si>
  <si>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</si>
  <si>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</si>
  <si>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</si>
  <si>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</si>
  <si>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</si>
  <si>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</si>
  <si>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</si>
  <si>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</si>
  <si>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</si>
  <si>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</si>
  <si>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</si>
  <si>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</si>
  <si>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</si>
  <si>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</si>
  <si>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</si>
  <si>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</si>
  <si>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</si>
  <si>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</si>
  <si>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</si>
  <si>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</si>
  <si>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</si>
  <si>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</si>
  <si>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</si>
  <si>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</si>
  <si>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</si>
  <si>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</si>
  <si>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</si>
  <si>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</si>
  <si>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</si>
  <si>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</si>
  <si>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</si>
  <si>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</si>
  <si>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</si>
  <si>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</si>
  <si>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</si>
  <si>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</si>
  <si>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</si>
  <si>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</si>
  <si>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</si>
  <si>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</si>
  <si>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</si>
  <si>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</si>
  <si>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</si>
  <si>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</si>
  <si>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</si>
  <si>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</si>
  <si>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</si>
  <si>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</si>
  <si>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</si>
  <si>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</si>
  <si>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</si>
  <si>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</si>
  <si>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</si>
  <si>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</si>
  <si>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</si>
  <si>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</si>
  <si>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</si>
  <si>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</si>
  <si>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</si>
  <si>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</si>
  <si>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</si>
  <si>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</si>
  <si>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</si>
  <si>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</si>
  <si>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</si>
  <si>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</si>
  <si>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</si>
  <si>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</si>
  <si>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</si>
  <si>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</si>
  <si>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</si>
  <si>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</si>
  <si>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</si>
  <si>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</si>
  <si>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</si>
  <si>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</si>
  <si>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</si>
  <si>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</si>
  <si>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</si>
  <si>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</si>
  <si>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</si>
  <si>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</si>
  <si>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</si>
  <si>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</si>
  <si>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</si>
  <si>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</si>
  <si>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</si>
  <si>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</si>
  <si>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</si>
  <si>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</si>
  <si>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</si>
  <si>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</si>
  <si>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</si>
  <si>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</si>
  <si>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</si>
  <si>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</si>
  <si>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</si>
  <si>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</si>
  <si>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</si>
  <si>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</si>
  <si>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</si>
  <si>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</si>
  <si>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</si>
  <si>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</si>
  <si>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</si>
  <si>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</si>
  <si>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</si>
  <si>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</si>
  <si>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</si>
  <si>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</si>
  <si>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</si>
  <si>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</si>
  <si>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</si>
  <si>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</si>
  <si>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</si>
  <si>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</si>
  <si>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</si>
  <si>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</si>
  <si>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</si>
  <si>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</si>
  <si>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</si>
  <si>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</si>
  <si>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</si>
  <si>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</si>
  <si>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</si>
  <si>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</si>
  <si>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</si>
  <si>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</si>
  <si>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</si>
  <si>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</si>
  <si>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</si>
  <si>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</si>
  <si>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</si>
  <si>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</si>
  <si>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</si>
  <si>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</si>
  <si>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</si>
  <si>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</si>
  <si>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</si>
  <si>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</si>
  <si>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</si>
  <si>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</si>
  <si>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</si>
  <si>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</si>
  <si>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</si>
  <si>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</si>
  <si>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</si>
  <si>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</si>
  <si>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</si>
  <si>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</si>
  <si>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</si>
  <si>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</si>
  <si>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</si>
  <si>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</si>
  <si>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</si>
  <si>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</si>
  <si>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</si>
  <si>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</si>
  <si>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</si>
  <si>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</si>
  <si>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</si>
  <si>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</si>
  <si>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</si>
  <si>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</si>
  <si>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</si>
  <si>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</si>
  <si>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</si>
  <si>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</si>
  <si>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</si>
  <si>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</si>
  <si>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</si>
  <si>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</si>
  <si>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</si>
  <si>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</si>
  <si>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</si>
  <si>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</si>
  <si>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</si>
  <si>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</si>
  <si>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</si>
  <si>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</si>
  <si>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</si>
  <si>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</si>
  <si>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</si>
  <si>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</si>
  <si>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</si>
  <si>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</si>
  <si>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</si>
  <si>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</si>
  <si>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</si>
  <si>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</si>
  <si>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</si>
  <si>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</si>
  <si>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</si>
  <si>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</si>
  <si>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</si>
  <si>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</si>
  <si>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</si>
  <si>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</si>
  <si>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</si>
  <si>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</si>
  <si>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</si>
  <si>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</si>
  <si>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</si>
  <si>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</si>
  <si>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</si>
  <si>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</si>
  <si>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</si>
  <si>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</si>
  <si>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</si>
  <si>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</si>
  <si>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</si>
  <si>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</si>
  <si>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</si>
  <si>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</si>
  <si>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</si>
  <si>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</si>
  <si>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</si>
  <si>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</si>
  <si>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</si>
  <si>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</si>
  <si>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</si>
  <si>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</si>
  <si>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</si>
  <si>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</si>
  <si>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</si>
  <si>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</si>
  <si>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</si>
  <si>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</si>
  <si>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</si>
  <si>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</si>
  <si>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</si>
  <si>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</si>
  <si>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</si>
  <si>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</si>
  <si>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</si>
  <si>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</si>
  <si>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</si>
  <si>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</si>
  <si>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</si>
  <si>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</si>
  <si>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</si>
  <si>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</si>
  <si>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</si>
  <si>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</si>
  <si>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</si>
  <si>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</si>
  <si>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</si>
  <si>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</si>
  <si>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</si>
  <si>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</si>
  <si>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</si>
  <si>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</si>
  <si>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</si>
  <si>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</si>
  <si>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</si>
  <si>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</si>
  <si>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</si>
  <si>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</si>
  <si>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</si>
  <si>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</si>
  <si>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</si>
  <si>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</si>
  <si>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</si>
  <si>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</si>
  <si>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</si>
  <si>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</si>
  <si>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</si>
  <si>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</si>
  <si>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</si>
  <si>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</si>
  <si>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</si>
  <si>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</si>
  <si>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</si>
  <si>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</si>
  <si>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</si>
  <si>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</si>
  <si>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</si>
  <si>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</si>
  <si>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</si>
  <si>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</si>
  <si>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</si>
  <si>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</si>
  <si>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</si>
  <si>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</si>
  <si>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</si>
  <si>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</si>
  <si>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</si>
  <si>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</si>
  <si>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</si>
  <si>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</si>
  <si>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</si>
  <si>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</si>
  <si>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</si>
  <si>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</si>
  <si>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</si>
  <si>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</si>
  <si>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</si>
  <si>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</si>
  <si>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</si>
  <si>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</si>
  <si>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</si>
  <si>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</si>
  <si>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</si>
  <si>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</si>
  <si>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</si>
  <si>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</si>
  <si>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</si>
  <si>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</si>
  <si>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</si>
  <si>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</si>
  <si>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</si>
  <si>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</si>
  <si>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</si>
  <si>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</si>
  <si>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</si>
  <si>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</si>
  <si>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</si>
  <si>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</si>
  <si>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</si>
  <si>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</si>
  <si>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</si>
  <si>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</si>
  <si>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</si>
  <si>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</si>
  <si>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</si>
  <si>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</si>
  <si>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</si>
  <si>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</si>
  <si>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</si>
  <si>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</si>
  <si>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</si>
  <si>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</si>
  <si>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</si>
  <si>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</si>
  <si>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</si>
  <si>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</si>
  <si>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</si>
  <si>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</si>
  <si>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</si>
  <si>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</si>
  <si>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</si>
  <si>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</si>
  <si>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</si>
  <si>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</si>
  <si>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</si>
  <si>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</si>
  <si>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</si>
  <si>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</si>
  <si>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</si>
  <si>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</si>
  <si>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</si>
  <si>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</si>
  <si>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</si>
  <si>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</si>
  <si>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</si>
  <si>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</si>
  <si>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</si>
  <si>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</si>
  <si>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</si>
  <si>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</si>
  <si>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</si>
  <si>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</si>
  <si>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</si>
  <si>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</si>
  <si>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</si>
  <si>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</si>
  <si>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</si>
  <si>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</si>
  <si>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</si>
  <si>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</si>
  <si>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</si>
  <si>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</si>
  <si>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</si>
  <si>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</si>
  <si>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</si>
  <si>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</si>
  <si>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</si>
  <si>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</si>
  <si>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</si>
  <si>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</si>
  <si>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</si>
  <si>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</si>
  <si>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</si>
  <si>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</si>
  <si>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</si>
  <si>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</si>
  <si>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</si>
  <si>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</si>
  <si>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</si>
  <si>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</si>
  <si>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</si>
  <si>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</si>
  <si>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</si>
  <si>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</si>
  <si>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</si>
  <si>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</si>
  <si>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</si>
  <si>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</si>
  <si>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</si>
  <si>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</si>
  <si>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</si>
  <si>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</si>
  <si>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</si>
  <si>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</si>
  <si>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</si>
  <si>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</si>
  <si>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</si>
  <si>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</si>
  <si>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</si>
  <si>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</si>
  <si>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</si>
  <si>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</si>
  <si>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</si>
  <si>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</si>
  <si>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</si>
  <si>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</si>
  <si>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</si>
  <si>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</si>
  <si>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</si>
  <si>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</si>
  <si>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</si>
  <si>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</si>
  <si>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</si>
  <si>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</si>
  <si>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</si>
  <si>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</si>
  <si>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</si>
  <si>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</si>
  <si>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</si>
  <si>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</si>
  <si>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</si>
  <si>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</si>
  <si>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</si>
  <si>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</si>
  <si>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</si>
  <si>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</si>
  <si>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</si>
  <si>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</si>
  <si>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</si>
  <si>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</si>
  <si>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</si>
  <si>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</si>
  <si>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</si>
  <si>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</si>
  <si>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</si>
  <si>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</si>
  <si>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</si>
  <si>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</si>
  <si>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</si>
  <si>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</si>
  <si>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</si>
  <si>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</si>
  <si>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</si>
  <si>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</si>
  <si>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</si>
  <si>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</si>
  <si>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</si>
  <si>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</si>
  <si>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</si>
  <si>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</si>
  <si>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</si>
  <si>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</si>
  <si>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</si>
  <si>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</si>
  <si>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</si>
  <si>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</si>
  <si>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</si>
  <si>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</si>
  <si>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</si>
  <si>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</si>
  <si>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</si>
  <si>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</si>
  <si>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</si>
  <si>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</si>
  <si>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</si>
  <si>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</si>
  <si>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</si>
  <si>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</si>
  <si>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</si>
  <si>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</si>
  <si>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</si>
  <si>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</si>
  <si>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</si>
  <si>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</si>
  <si>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</si>
  <si>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</si>
  <si>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</si>
  <si>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</si>
  <si>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</si>
  <si>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</si>
  <si>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</si>
  <si>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</si>
  <si>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</si>
  <si>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</si>
  <si>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</si>
  <si>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</si>
  <si>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</si>
  <si>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</si>
  <si>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</si>
  <si>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</si>
  <si>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</si>
  <si>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</si>
  <si>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</si>
  <si>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</si>
  <si>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</si>
  <si>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</si>
  <si>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</si>
  <si>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</si>
  <si>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</si>
  <si>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</si>
  <si>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</si>
  <si>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</si>
  <si>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</si>
  <si>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</si>
  <si>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</si>
  <si>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</si>
  <si>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</si>
  <si>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</si>
  <si>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</si>
  <si>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</si>
  <si>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</si>
  <si>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</si>
  <si>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</si>
  <si>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</si>
  <si>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</si>
  <si>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</si>
  <si>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</si>
  <si>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</si>
  <si>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</si>
  <si>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</si>
  <si>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</si>
  <si>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</si>
  <si>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</si>
  <si>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</si>
  <si>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</si>
  <si>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</si>
  <si>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</si>
  <si>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</si>
  <si>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</si>
  <si>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</si>
  <si>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</si>
  <si>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</si>
  <si>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</si>
  <si>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</si>
  <si>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</si>
  <si>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</si>
  <si>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</si>
  <si>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</si>
  <si>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</si>
  <si>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</si>
  <si>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</si>
  <si>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</si>
  <si>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</si>
  <si>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</si>
  <si>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</si>
  <si>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</si>
  <si>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</si>
  <si>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</si>
  <si>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</si>
  <si>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</si>
  <si>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</si>
  <si>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</si>
  <si>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</si>
  <si>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</si>
  <si>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</si>
  <si>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</si>
  <si>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</si>
  <si>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</si>
  <si>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</si>
  <si>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</si>
  <si>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</si>
  <si>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</si>
  <si>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</si>
  <si>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</si>
  <si>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</si>
  <si>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</si>
  <si>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</si>
  <si>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</si>
  <si>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</si>
  <si>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</si>
  <si>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</si>
  <si>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</si>
  <si>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</si>
  <si>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</si>
  <si>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</si>
  <si>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</si>
  <si>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</si>
  <si>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</si>
  <si>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</si>
  <si>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</si>
  <si>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</si>
  <si>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</si>
  <si>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</si>
  <si>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</si>
  <si>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</si>
  <si>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</si>
  <si>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</si>
  <si>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</si>
  <si>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</si>
  <si>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</si>
  <si>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</si>
  <si>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</si>
  <si>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</si>
  <si>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</si>
  <si>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</si>
  <si>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</si>
  <si>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</si>
  <si>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</si>
  <si>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</si>
  <si>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</si>
  <si>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</si>
  <si>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</si>
  <si>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</si>
  <si>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</si>
  <si>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</si>
  <si>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</si>
  <si>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</si>
  <si>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</si>
  <si>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</si>
  <si>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</si>
  <si>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</si>
  <si>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</si>
  <si>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</si>
  <si>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</si>
  <si>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</si>
  <si>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</si>
  <si>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</si>
  <si>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</si>
  <si>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</si>
  <si>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</si>
  <si>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</si>
  <si>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</si>
  <si>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</si>
  <si>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</si>
  <si>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</si>
  <si>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</si>
  <si>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</si>
  <si>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</si>
  <si>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</si>
  <si>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</si>
  <si>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</si>
  <si>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</si>
  <si>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</si>
  <si>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</si>
  <si>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</si>
  <si>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</si>
  <si>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</si>
  <si>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</si>
  <si>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</si>
  <si>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</si>
  <si>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</si>
  <si>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</si>
  <si>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</si>
  <si>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</si>
  <si>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</si>
  <si>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</si>
  <si>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</si>
  <si>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</si>
  <si>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</si>
  <si>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</si>
  <si>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</si>
  <si>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</si>
  <si>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</si>
  <si>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</si>
  <si>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</si>
  <si>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</si>
  <si>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</si>
  <si>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</si>
  <si>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</si>
  <si>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</si>
  <si>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</si>
  <si>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</si>
  <si>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</si>
  <si>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</si>
  <si>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</si>
  <si>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</si>
  <si>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</si>
  <si>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</si>
  <si>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</si>
  <si>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</si>
  <si>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</si>
  <si>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</si>
  <si>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</si>
  <si>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</si>
  <si>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</si>
  <si>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</si>
  <si>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</si>
  <si>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</si>
  <si>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</si>
  <si>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</si>
  <si>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</si>
  <si>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</si>
  <si>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</si>
  <si>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</si>
  <si>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</si>
  <si>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</si>
  <si>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</si>
  <si>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</si>
  <si>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</si>
  <si>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</si>
  <si>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</si>
  <si>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</si>
  <si>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</si>
  <si>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</si>
  <si>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</si>
  <si>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</si>
  <si>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</si>
  <si>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</si>
  <si>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</si>
  <si>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</si>
  <si>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</si>
  <si>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</si>
  <si>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</si>
  <si>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</si>
  <si>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</si>
  <si>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</si>
  <si>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</si>
  <si>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</si>
  <si>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</si>
  <si>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</si>
  <si>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</si>
  <si>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</si>
  <si>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</si>
  <si>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</si>
  <si>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</si>
  <si>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</si>
  <si>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</si>
  <si>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</si>
  <si>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</si>
  <si>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</si>
  <si>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</si>
  <si>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</si>
  <si>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</si>
  <si>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</si>
  <si>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</si>
  <si>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</si>
  <si>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</si>
  <si>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</si>
  <si>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</si>
  <si>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</si>
  <si>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</si>
  <si>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</si>
  <si>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</si>
  <si>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</si>
  <si>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</si>
  <si>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</si>
  <si>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</si>
  <si>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</si>
  <si>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</si>
  <si>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</si>
  <si>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</si>
  <si>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</si>
  <si>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</si>
  <si>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</si>
  <si>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</si>
  <si>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</si>
  <si>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</si>
  <si>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</si>
  <si>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</si>
  <si>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</si>
  <si>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</si>
  <si>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</si>
  <si>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</si>
  <si>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</si>
  <si>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</si>
  <si>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</si>
  <si>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</si>
  <si>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</si>
  <si>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</si>
  <si>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</si>
  <si>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</si>
  <si>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</si>
  <si>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</si>
  <si>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</si>
  <si>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</si>
  <si>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</si>
  <si>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</si>
  <si>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</si>
  <si>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</si>
  <si>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</si>
  <si>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</si>
  <si>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</si>
  <si>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</si>
  <si>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</si>
  <si>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</si>
  <si>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</si>
  <si>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</si>
  <si>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</si>
  <si>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</si>
  <si>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</si>
  <si>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</si>
  <si>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</si>
  <si>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</si>
  <si>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</si>
  <si>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</si>
  <si>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</si>
  <si>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</si>
  <si>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</si>
  <si>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</si>
  <si>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</si>
  <si>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</si>
  <si>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</si>
  <si>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</si>
  <si>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</si>
  <si>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</si>
  <si>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</si>
  <si>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</si>
  <si>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</si>
  <si>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</si>
  <si>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</si>
  <si>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</si>
  <si>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</si>
  <si>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</si>
  <si>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</si>
  <si>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</si>
  <si>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</si>
  <si>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</si>
  <si>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</si>
  <si>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</si>
  <si>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</si>
  <si>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</si>
  <si>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</si>
  <si>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</si>
  <si>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</si>
  <si>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</si>
  <si>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</si>
  <si>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</si>
  <si>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</si>
  <si>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</si>
  <si>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</si>
  <si>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</si>
  <si>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</si>
  <si>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</si>
  <si>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</si>
  <si>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</si>
  <si>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</si>
  <si>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</si>
  <si>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</si>
  <si>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</si>
  <si>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</si>
  <si>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</si>
  <si>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</si>
  <si>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</si>
  <si>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</si>
  <si>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</si>
  <si>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</si>
  <si>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</si>
  <si>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</si>
  <si>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</si>
  <si>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</si>
  <si>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</si>
  <si>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</si>
  <si>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</si>
  <si>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</si>
  <si>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</si>
  <si>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</si>
  <si>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</si>
  <si>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</si>
  <si>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</si>
  <si>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</si>
  <si>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</si>
  <si>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</si>
  <si>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</si>
  <si>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</si>
  <si>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</si>
  <si>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</si>
  <si>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</si>
  <si>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</si>
  <si>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</si>
  <si>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</si>
  <si>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</si>
  <si>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</si>
  <si>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</si>
  <si>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</si>
  <si>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</si>
  <si>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</si>
  <si>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</si>
  <si>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</si>
  <si>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</si>
  <si>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</si>
  <si>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</si>
  <si>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</si>
  <si>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</si>
  <si>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</si>
  <si>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</si>
  <si>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</si>
  <si>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</si>
  <si>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</si>
  <si>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</si>
  <si>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</si>
  <si>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</si>
  <si>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</si>
  <si>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</si>
  <si>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</si>
  <si>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</si>
  <si>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</si>
  <si>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</si>
  <si>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</si>
  <si>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</si>
  <si>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</si>
  <si>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</si>
  <si>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</si>
  <si>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</si>
  <si>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</si>
  <si>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</si>
  <si>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</si>
  <si>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</si>
  <si>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</si>
  <si>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</si>
  <si>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</si>
  <si>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</si>
  <si>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</si>
  <si>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</si>
  <si>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</si>
  <si>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</si>
  <si>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</si>
  <si>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</si>
  <si>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</si>
  <si>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</si>
  <si>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</si>
  <si>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</si>
  <si>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</si>
  <si>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</si>
  <si>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</si>
  <si>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</si>
  <si>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</si>
  <si>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</si>
  <si>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</si>
  <si>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</si>
  <si>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</si>
  <si>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</si>
  <si>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</si>
  <si>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</si>
  <si>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</si>
  <si>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</si>
  <si>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</si>
  <si>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</si>
  <si>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</si>
  <si>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</si>
  <si>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</si>
  <si>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</si>
  <si>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</si>
  <si>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</si>
  <si>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</si>
  <si>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</si>
  <si>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</si>
  <si>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</si>
  <si>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</si>
  <si>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</si>
  <si>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</si>
  <si>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</si>
  <si>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</si>
  <si>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</si>
  <si>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</si>
  <si>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</si>
  <si>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</si>
  <si>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</si>
  <si>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</si>
  <si>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</si>
  <si>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</si>
  <si>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</si>
  <si>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</si>
  <si>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</si>
  <si>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</si>
  <si>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</si>
  <si>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</si>
  <si>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</si>
  <si>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</si>
  <si>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</si>
  <si>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</si>
  <si>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</si>
  <si>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</si>
  <si>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</si>
  <si>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</si>
  <si>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</si>
  <si>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</si>
  <si>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</si>
  <si>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</si>
  <si>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</si>
  <si>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</si>
  <si>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</si>
  <si>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</si>
  <si>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</si>
  <si>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</si>
  <si>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</si>
  <si>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</si>
  <si>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</si>
  <si>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</si>
  <si>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</si>
  <si>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</si>
  <si>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</si>
  <si>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</si>
  <si>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</si>
  <si>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</si>
  <si>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</si>
  <si>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</si>
  <si>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</si>
  <si>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</si>
  <si>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</si>
  <si>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</si>
  <si>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</si>
  <si>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</si>
  <si>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</si>
  <si>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</si>
  <si>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</si>
  <si>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</si>
  <si>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</si>
  <si>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</si>
  <si>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</si>
  <si>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</si>
  <si>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</si>
  <si>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</si>
  <si>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</si>
  <si>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</si>
  <si>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</si>
  <si>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</si>
  <si>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</si>
  <si>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</si>
  <si>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</si>
  <si>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</si>
  <si>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</si>
  <si>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</si>
  <si>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</si>
  <si>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</si>
  <si>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</si>
  <si>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</si>
  <si>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</si>
  <si>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</si>
  <si>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</si>
  <si>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</si>
  <si>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</si>
  <si>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</si>
  <si>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</si>
  <si>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</si>
  <si>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</si>
  <si>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</si>
  <si>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</si>
  <si>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</si>
  <si>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</si>
  <si>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</si>
  <si>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</si>
  <si>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</si>
  <si>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</si>
  <si>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</si>
  <si>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</si>
  <si>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</si>
  <si>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</si>
  <si>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</si>
  <si>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</si>
  <si>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</si>
  <si>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</si>
  <si>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</si>
  <si>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</si>
  <si>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</si>
  <si>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</si>
  <si>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</si>
  <si>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</si>
  <si>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</si>
  <si>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</si>
  <si>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</si>
  <si>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</si>
  <si>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</si>
  <si>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</si>
  <si>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</si>
  <si>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</si>
  <si>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</si>
  <si>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</si>
  <si>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</si>
  <si>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</si>
  <si>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</si>
  <si>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</si>
  <si>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</si>
  <si>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</si>
  <si>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</si>
  <si>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</si>
  <si>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</si>
  <si>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</si>
  <si>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</si>
  <si>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</si>
  <si>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</si>
  <si>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</si>
  <si>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</si>
  <si>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</si>
  <si>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</si>
  <si>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</si>
  <si>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</si>
  <si>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</si>
  <si>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</si>
  <si>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</si>
  <si>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</si>
  <si>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</si>
  <si>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</si>
  <si>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</si>
  <si>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</si>
  <si>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</si>
  <si>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</si>
  <si>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</si>
  <si>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</si>
  <si>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</si>
  <si>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</si>
  <si>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</si>
  <si>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</si>
  <si>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</si>
  <si>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</si>
  <si>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</si>
  <si>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</si>
  <si>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</si>
  <si>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</si>
  <si>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</si>
  <si>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</si>
  <si>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</si>
  <si>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</si>
  <si>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</si>
  <si>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</si>
  <si>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</si>
  <si>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</si>
  <si>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</si>
  <si>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</si>
  <si>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</si>
  <si>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</si>
  <si>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</si>
  <si>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</si>
  <si>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</si>
  <si>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</si>
  <si>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</si>
  <si>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</si>
  <si>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</si>
  <si>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</si>
  <si>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</si>
  <si>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</si>
  <si>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</si>
  <si>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</si>
  <si>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</si>
  <si>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</si>
  <si>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</si>
  <si>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</si>
  <si>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</si>
  <si>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</si>
  <si>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</si>
  <si>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</si>
  <si>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</si>
  <si>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</si>
  <si>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</si>
  <si>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</si>
  <si>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</si>
  <si>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</si>
  <si>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</si>
  <si>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</si>
  <si>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</si>
  <si>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</si>
  <si>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</si>
  <si>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</si>
  <si>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</si>
  <si>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</si>
  <si>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</si>
  <si>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</si>
  <si>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</si>
  <si>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</si>
  <si>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</si>
  <si>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</si>
  <si>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</si>
  <si>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</si>
  <si>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</si>
  <si>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</si>
  <si>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</si>
  <si>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</si>
  <si>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</si>
  <si>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</si>
  <si>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</si>
  <si>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</si>
  <si>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</si>
  <si>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</si>
  <si>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</si>
  <si>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</si>
  <si>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</si>
  <si>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</si>
  <si>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</si>
  <si>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</si>
  <si>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</si>
  <si>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</si>
  <si>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</si>
  <si>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</si>
  <si>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</si>
  <si>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</si>
  <si>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</si>
  <si>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</si>
  <si>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</si>
  <si>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</si>
  <si>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</si>
  <si>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</si>
  <si>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</si>
  <si>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</si>
  <si>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</si>
  <si>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</si>
  <si>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</si>
  <si>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</si>
  <si>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</si>
  <si>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</si>
  <si>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</si>
  <si>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</si>
  <si>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</si>
  <si>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</si>
  <si>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</si>
  <si>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</si>
  <si>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</si>
  <si>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</si>
  <si>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</si>
  <si>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</si>
  <si>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</si>
  <si>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</si>
  <si>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</si>
  <si>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</si>
  <si>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</si>
  <si>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</si>
  <si>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</si>
  <si>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</si>
  <si>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</si>
  <si>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</si>
  <si>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</si>
  <si>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</si>
  <si>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</si>
  <si>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</si>
  <si>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</si>
  <si>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</si>
  <si>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</si>
  <si>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</si>
  <si>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</si>
  <si>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</si>
  <si>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</si>
  <si>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</si>
  <si>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</si>
  <si>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</si>
  <si>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</si>
  <si>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</si>
  <si>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</si>
  <si>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</si>
  <si>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</si>
  <si>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</si>
  <si>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</si>
  <si>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</si>
  <si>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</si>
  <si>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</si>
  <si>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</si>
  <si>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</si>
  <si>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</si>
  <si>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</si>
  <si>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</si>
  <si>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</si>
  <si>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</si>
  <si>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</si>
  <si>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</si>
  <si>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</si>
  <si>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</si>
  <si>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</si>
  <si>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</si>
  <si>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</si>
  <si>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</si>
  <si>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</si>
  <si>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</si>
  <si>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</si>
  <si>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</si>
  <si>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</si>
  <si>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</si>
  <si>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</si>
  <si>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</si>
  <si>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</si>
  <si>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</si>
  <si>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</si>
  <si>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</si>
  <si>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</si>
  <si>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</si>
  <si>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</si>
  <si>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</si>
  <si>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</si>
  <si>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</si>
  <si>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</si>
  <si>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</si>
  <si>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</si>
  <si>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</si>
  <si>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</si>
  <si>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</si>
  <si>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</si>
  <si>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</si>
  <si>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</si>
  <si>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</si>
  <si>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</si>
  <si>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</si>
  <si>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</si>
  <si>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</si>
  <si>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</si>
  <si>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</si>
  <si>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</si>
  <si>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</si>
  <si>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</si>
  <si>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</si>
  <si>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</si>
  <si>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</si>
  <si>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</si>
  <si>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</si>
  <si>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</si>
  <si>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</si>
  <si>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</si>
  <si>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</si>
  <si>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</si>
  <si>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</si>
  <si>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</si>
  <si>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</si>
  <si>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</si>
  <si>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</si>
  <si>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</si>
  <si>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</si>
  <si>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</si>
  <si>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</si>
  <si>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</si>
  <si>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</si>
  <si>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</si>
  <si>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</si>
  <si>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</si>
  <si>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</si>
  <si>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</si>
  <si>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</si>
  <si>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</si>
  <si>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</si>
  <si>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</si>
  <si>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</si>
  <si>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</si>
  <si>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</si>
  <si>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</si>
  <si>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</si>
  <si>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</si>
  <si>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</si>
  <si>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</si>
  <si>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</si>
  <si>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</si>
  <si>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</si>
  <si>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</si>
  <si>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</si>
  <si>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</si>
  <si>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</si>
  <si>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</si>
  <si>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</si>
  <si>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</si>
  <si>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</si>
  <si>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</si>
  <si>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</si>
  <si>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</si>
  <si>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</si>
  <si>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</si>
  <si>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</si>
  <si>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</si>
  <si>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</si>
  <si>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</si>
  <si>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</si>
  <si>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</si>
  <si>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</si>
  <si>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</si>
  <si>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</si>
  <si>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</si>
  <si>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</si>
  <si>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</si>
  <si>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</si>
  <si>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</si>
  <si>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</si>
  <si>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</si>
  <si>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</si>
  <si>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</si>
  <si>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</si>
  <si>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</si>
  <si>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</si>
  <si>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</si>
  <si>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</si>
  <si>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</si>
  <si>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</si>
  <si>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</si>
  <si>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</si>
  <si>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</si>
  <si>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</si>
  <si>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</si>
  <si>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</si>
  <si>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</si>
  <si>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</si>
  <si>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</si>
  <si>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</si>
  <si>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</si>
  <si>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</si>
  <si>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</si>
  <si>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</si>
  <si>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</si>
  <si>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</si>
  <si>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</si>
  <si>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</si>
  <si>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</si>
  <si>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</si>
  <si>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</si>
  <si>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</si>
  <si>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</si>
  <si>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</si>
  <si>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</si>
  <si>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</si>
  <si>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</si>
  <si>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</si>
  <si>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</si>
  <si>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</si>
  <si>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</si>
  <si>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</si>
  <si>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</si>
  <si>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</si>
  <si>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</si>
  <si>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</si>
  <si>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</si>
  <si>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</si>
  <si>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</si>
  <si>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</si>
  <si>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</si>
  <si>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</si>
  <si>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</si>
  <si>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</si>
  <si>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</si>
  <si>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</si>
  <si>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</si>
  <si>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</si>
  <si>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</si>
  <si>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</si>
  <si>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</si>
  <si>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</si>
  <si>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</si>
  <si>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</si>
  <si>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</si>
  <si>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</si>
  <si>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</si>
  <si>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</si>
  <si>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</si>
  <si>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</si>
  <si>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</si>
  <si>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</si>
  <si>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</si>
  <si>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</si>
  <si>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</si>
  <si>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</si>
  <si>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</si>
  <si>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</si>
  <si>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</si>
  <si>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</si>
  <si>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</si>
  <si>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</si>
  <si>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</si>
  <si>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</si>
  <si>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</si>
  <si>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</si>
  <si>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</si>
  <si>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</si>
  <si>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</si>
  <si>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</si>
  <si>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</si>
  <si>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</si>
  <si>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</si>
  <si>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</si>
  <si>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</si>
  <si>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</si>
  <si>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</si>
  <si>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</si>
  <si>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</si>
  <si>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</si>
  <si>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</si>
  <si>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</si>
  <si>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</si>
  <si>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</si>
  <si>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</si>
  <si>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</si>
  <si>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</si>
  <si>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</si>
  <si>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</si>
  <si>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</si>
  <si>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</si>
  <si>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</si>
  <si>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</si>
  <si>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</si>
  <si>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</si>
  <si>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</si>
  <si>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</si>
  <si>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</si>
  <si>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</si>
  <si>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</si>
  <si>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</si>
  <si>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</si>
  <si>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</si>
  <si>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</si>
  <si>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</si>
  <si>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</si>
  <si>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</si>
  <si>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</si>
  <si>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</si>
  <si>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</si>
  <si>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</si>
  <si>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</si>
  <si>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</si>
  <si>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</si>
  <si>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</si>
  <si>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</si>
  <si>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</si>
  <si>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</si>
  <si>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</si>
  <si>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</si>
  <si>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</si>
  <si>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</si>
  <si>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</si>
  <si>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</si>
  <si>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</si>
  <si>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</si>
  <si>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</si>
  <si>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</si>
  <si>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</si>
  <si>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</si>
  <si>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</si>
  <si>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</si>
  <si>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</si>
  <si>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</si>
  <si>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</si>
  <si>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</si>
  <si>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</si>
  <si>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</si>
  <si>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</si>
  <si>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</si>
  <si>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</si>
  <si>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</si>
  <si>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</si>
  <si>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</si>
  <si>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</si>
  <si>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</si>
  <si>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</si>
  <si>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</si>
  <si>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</si>
  <si>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</si>
  <si>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</si>
  <si>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</si>
  <si>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</si>
  <si>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</si>
  <si>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</si>
  <si>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</si>
  <si>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</si>
  <si>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</si>
  <si>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</si>
  <si>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</si>
  <si>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</si>
  <si>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</si>
  <si>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</si>
  <si>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</si>
  <si>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</si>
  <si>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</si>
  <si>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</si>
  <si>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</si>
  <si>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</si>
  <si>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</si>
  <si>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</si>
  <si>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</si>
  <si>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</si>
  <si>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</si>
  <si>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</si>
  <si>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</si>
  <si>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</si>
  <si>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</si>
  <si>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</si>
  <si>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</si>
  <si>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</si>
  <si>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</si>
  <si>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</si>
  <si>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</si>
  <si>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</si>
  <si>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</si>
  <si>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</si>
  <si>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</si>
  <si>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</si>
  <si>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</si>
  <si>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</si>
  <si>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</si>
  <si>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</si>
  <si>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</si>
  <si>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</si>
  <si>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</si>
  <si>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</si>
  <si>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</si>
  <si>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</si>
  <si>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</si>
  <si>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</si>
  <si>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</si>
  <si>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</si>
  <si>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</si>
  <si>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</si>
  <si>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</si>
  <si>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</si>
  <si>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</si>
  <si>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</si>
  <si>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</si>
  <si>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</si>
  <si>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</si>
  <si>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</si>
  <si>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</si>
  <si>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</si>
  <si>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</si>
  <si>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</si>
  <si>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</si>
  <si>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</si>
  <si>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</si>
  <si>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</si>
  <si>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</si>
  <si>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</si>
  <si>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</si>
  <si>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</si>
  <si>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</si>
  <si>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</si>
  <si>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</si>
  <si>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</si>
  <si>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</si>
  <si>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</si>
  <si>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</si>
  <si>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</si>
  <si>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</si>
  <si>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</si>
  <si>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</si>
  <si>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</si>
  <si>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</si>
  <si>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</si>
  <si>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</si>
  <si>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</si>
  <si>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</si>
  <si>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</si>
  <si>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</si>
  <si>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</si>
  <si>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</si>
  <si>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</si>
  <si>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</si>
  <si>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</si>
  <si>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</si>
  <si>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</si>
  <si>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</si>
  <si>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</si>
  <si>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</si>
  <si>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</si>
  <si>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</si>
  <si>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</si>
  <si>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</si>
  <si>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</si>
  <si>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</si>
  <si>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</si>
  <si>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</si>
  <si>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</si>
  <si>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</si>
  <si>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</si>
  <si>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</si>
  <si>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</si>
  <si>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</si>
  <si>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</si>
  <si>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</si>
  <si>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</si>
  <si>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</si>
  <si>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</si>
  <si>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</si>
  <si>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</si>
  <si>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</si>
  <si>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</si>
  <si>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</si>
  <si>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</si>
  <si>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</si>
  <si>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</si>
  <si>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</si>
  <si>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</si>
  <si>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</si>
  <si>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</si>
  <si>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</si>
  <si>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</si>
  <si>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</si>
  <si>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</si>
  <si>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</si>
  <si>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</si>
  <si>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</si>
  <si>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</si>
  <si>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</si>
  <si>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</si>
  <si>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</si>
  <si>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</si>
  <si>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</si>
  <si>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</si>
  <si>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</si>
  <si>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</si>
  <si>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</si>
  <si>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</si>
  <si>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</si>
  <si>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</si>
  <si>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</si>
  <si>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</si>
  <si>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</si>
  <si>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</si>
  <si>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</si>
  <si>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</si>
  <si>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</si>
  <si>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</si>
  <si>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</si>
  <si>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</si>
  <si>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</si>
  <si>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</si>
  <si>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</si>
  <si>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</si>
  <si>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</si>
  <si>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</si>
  <si>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</si>
  <si>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</si>
  <si>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</si>
  <si>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</si>
  <si>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</si>
  <si>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</si>
  <si>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</si>
  <si>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</si>
  <si>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</si>
  <si>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</si>
  <si>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</si>
  <si>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</si>
  <si>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</si>
  <si>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</si>
  <si>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</si>
  <si>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</si>
  <si>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</si>
  <si>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</si>
  <si>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</si>
  <si>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</si>
  <si>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</si>
  <si>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</si>
  <si>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</si>
  <si>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</si>
  <si>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</si>
  <si>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</si>
  <si>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</si>
  <si>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</si>
  <si>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</si>
  <si>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</si>
  <si>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</si>
  <si>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</si>
  <si>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</si>
  <si>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</si>
  <si>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</si>
  <si>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</si>
  <si>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</si>
  <si>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</si>
  <si>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</si>
  <si>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</si>
  <si>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</si>
  <si>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</si>
  <si>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</si>
  <si>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</si>
  <si>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</si>
  <si>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</si>
  <si>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</si>
  <si>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</si>
  <si>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</si>
  <si>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</si>
  <si>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</si>
  <si>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</si>
  <si>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</si>
  <si>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</si>
  <si>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</si>
  <si>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</si>
  <si>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</si>
  <si>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</si>
  <si>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</si>
  <si>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</si>
  <si>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</si>
  <si>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</si>
  <si>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</si>
  <si>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</si>
  <si>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</si>
  <si>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</si>
  <si>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</si>
  <si>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</si>
  <si>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</si>
  <si>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</si>
  <si>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</si>
  <si>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</si>
  <si>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</si>
  <si>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</si>
  <si>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</si>
  <si>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</si>
  <si>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</si>
  <si>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</si>
  <si>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</si>
  <si>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</si>
  <si>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</si>
  <si>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</si>
  <si>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</si>
  <si>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</si>
  <si>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</si>
  <si>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</si>
  <si>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</si>
  <si>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</si>
  <si>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</si>
  <si>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</si>
  <si>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</si>
  <si>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</si>
  <si>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</si>
  <si>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</si>
  <si>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</si>
  <si>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</si>
  <si>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</si>
  <si>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</si>
  <si>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</si>
  <si>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</si>
  <si>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</si>
  <si>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</si>
  <si>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</si>
  <si>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</si>
  <si>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</si>
  <si>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</si>
  <si>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</si>
  <si>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</si>
  <si>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</si>
  <si>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</si>
  <si>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</si>
  <si>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</si>
  <si>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</si>
  <si>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</si>
  <si>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</si>
  <si>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</si>
  <si>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</si>
  <si>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</si>
  <si>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</si>
  <si>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</si>
  <si>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</si>
  <si>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</si>
  <si>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</si>
  <si>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</si>
  <si>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</si>
  <si>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</si>
  <si>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</si>
  <si>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</si>
  <si>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</si>
  <si>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</si>
  <si>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</si>
  <si>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</si>
  <si>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</si>
  <si>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</si>
  <si>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</si>
  <si>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</si>
  <si>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</si>
  <si>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</si>
  <si>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</si>
  <si>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</si>
  <si>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</si>
  <si>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</si>
  <si>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</si>
  <si>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</si>
  <si>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</si>
  <si>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</si>
  <si>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</si>
  <si>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</si>
  <si>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</si>
  <si>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</si>
  <si>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</si>
  <si>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</si>
  <si>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</si>
  <si>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</si>
  <si>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</si>
  <si>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</si>
  <si>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</si>
  <si>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</si>
  <si>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</si>
  <si>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</si>
  <si>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</si>
  <si>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</si>
  <si>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</si>
  <si>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</si>
  <si>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</si>
  <si>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</si>
  <si>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</si>
  <si>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</si>
  <si>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</si>
  <si>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</si>
  <si>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</si>
  <si>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</si>
  <si>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</si>
  <si>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</si>
  <si>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</si>
  <si>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</si>
  <si>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</si>
  <si>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</si>
  <si>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</si>
  <si>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</si>
  <si>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</si>
  <si>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</si>
  <si>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</si>
  <si>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</si>
  <si>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</si>
  <si>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</si>
  <si>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</si>
  <si>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</si>
  <si>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</si>
  <si>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</si>
  <si>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</si>
  <si>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</si>
  <si>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</si>
  <si>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</si>
  <si>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</si>
  <si>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</si>
  <si>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</si>
  <si>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</si>
  <si>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</si>
  <si>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</si>
  <si>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</si>
  <si>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</si>
  <si>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</si>
  <si>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</si>
  <si>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</si>
  <si>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</si>
  <si>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</si>
  <si>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</si>
  <si>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</si>
  <si>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</si>
  <si>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</si>
  <si>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</si>
  <si>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</si>
  <si>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</si>
  <si>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</si>
  <si>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</si>
  <si>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</si>
  <si>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</si>
  <si>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</si>
  <si>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</si>
  <si>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</si>
  <si>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</si>
  <si>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</si>
  <si>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</si>
  <si>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</si>
  <si>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</si>
  <si>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</si>
  <si>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</si>
  <si>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</si>
  <si>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</si>
  <si>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</si>
  <si>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</si>
  <si>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</si>
  <si>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</si>
  <si>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</si>
  <si>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</si>
  <si>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</si>
  <si>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</si>
  <si>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</si>
  <si>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</si>
  <si>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</si>
  <si>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</si>
  <si>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</si>
  <si>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</si>
  <si>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</si>
  <si>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</si>
  <si>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</si>
  <si>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</si>
  <si>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</si>
  <si>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</si>
  <si>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</si>
  <si>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</si>
  <si>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</si>
  <si>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</si>
  <si>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</si>
  <si>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</si>
  <si>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</si>
  <si>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</si>
  <si>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</si>
  <si>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</si>
  <si>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</si>
  <si>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</si>
  <si>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</si>
  <si>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</si>
  <si>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</si>
  <si>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</si>
  <si>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</si>
  <si>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</si>
  <si>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</si>
  <si>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</si>
  <si>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</si>
  <si>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</si>
  <si>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</si>
  <si>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</si>
  <si>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</si>
  <si>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</si>
  <si>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</si>
  <si>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</si>
  <si>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</si>
  <si>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</si>
  <si>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</si>
  <si>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</si>
  <si>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</si>
  <si>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</si>
  <si>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</si>
  <si>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</si>
  <si>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</si>
  <si>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</si>
  <si>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</si>
  <si>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</si>
  <si>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</si>
  <si>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</si>
  <si>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</si>
  <si>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</si>
  <si>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</si>
  <si>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</si>
  <si>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</si>
  <si>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</si>
  <si>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</si>
  <si>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</si>
  <si>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</si>
  <si>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</si>
  <si>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</si>
  <si>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</si>
  <si>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</si>
  <si>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</si>
  <si>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</si>
  <si>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</si>
  <si>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</si>
  <si>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</si>
  <si>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</si>
  <si>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</si>
  <si>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</si>
  <si>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</si>
  <si>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</si>
  <si>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</si>
  <si>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</si>
  <si>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</si>
  <si>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</si>
  <si>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</si>
  <si>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</si>
  <si>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</si>
  <si>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</si>
  <si>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</si>
  <si>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</si>
  <si>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</si>
  <si>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</si>
  <si>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</si>
  <si>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</si>
  <si>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</si>
  <si>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</si>
  <si>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</si>
  <si>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</si>
  <si>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</si>
  <si>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</si>
  <si>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</si>
  <si>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</si>
  <si>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</si>
  <si>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</si>
  <si>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</si>
  <si>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</si>
  <si>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</si>
  <si>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</si>
  <si>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</si>
  <si>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</si>
  <si>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</si>
  <si>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</si>
  <si>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</si>
  <si>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</si>
  <si>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</si>
  <si>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</si>
  <si>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</si>
  <si>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</si>
  <si>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</si>
  <si>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</si>
  <si>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</si>
  <si>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</si>
  <si>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</si>
  <si>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</si>
  <si>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</si>
  <si>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</si>
  <si>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</si>
  <si>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</si>
  <si>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</si>
  <si>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</si>
  <si>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</si>
  <si>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</si>
  <si>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</si>
  <si>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</si>
  <si>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</si>
  <si>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</si>
  <si>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</si>
  <si>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</si>
  <si>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</si>
  <si>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</si>
  <si>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</si>
  <si>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</si>
  <si>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</si>
  <si>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</si>
  <si>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</si>
  <si>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</si>
  <si>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</si>
  <si>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</si>
  <si>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</si>
  <si>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</si>
  <si>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</si>
  <si>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</si>
  <si>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</si>
  <si>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</si>
  <si>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</si>
  <si>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</si>
  <si>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</si>
  <si>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</si>
  <si>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</si>
  <si>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</si>
  <si>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</si>
  <si>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</si>
  <si>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</si>
  <si>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</si>
  <si>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</si>
  <si>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</si>
  <si>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</si>
  <si>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</si>
  <si>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</si>
  <si>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</si>
  <si>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</si>
  <si>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</si>
  <si>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</si>
  <si>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</si>
  <si>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</si>
  <si>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</si>
  <si>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</si>
  <si>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</si>
  <si>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</si>
  <si>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</si>
  <si>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</si>
  <si>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</si>
  <si>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</si>
  <si>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</si>
  <si>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</si>
  <si>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</si>
  <si>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</si>
  <si>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</si>
  <si>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</si>
  <si>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</si>
  <si>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</si>
  <si>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</si>
  <si>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</si>
  <si>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</si>
  <si>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</si>
  <si>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</si>
  <si>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</si>
  <si>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</si>
  <si>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</si>
  <si>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</si>
  <si>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</si>
  <si>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</si>
  <si>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</si>
  <si>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</si>
  <si>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</si>
  <si>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</si>
  <si>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</si>
  <si>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</si>
  <si>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</si>
  <si>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</si>
  <si>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</si>
  <si>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</si>
  <si>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</si>
  <si>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</si>
  <si>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</si>
  <si>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</si>
  <si>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</si>
  <si>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</si>
  <si>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</si>
  <si>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</si>
  <si>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</si>
  <si>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</si>
  <si>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</si>
  <si>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</si>
  <si>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</si>
  <si>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</si>
  <si>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</si>
  <si>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</si>
  <si>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</si>
  <si>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</si>
  <si>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</si>
  <si>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</si>
  <si>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</si>
  <si>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</si>
  <si>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</si>
  <si>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</si>
  <si>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</si>
  <si>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</si>
  <si>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</si>
  <si>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</si>
  <si>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</si>
  <si>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</si>
  <si>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</si>
  <si>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</si>
  <si>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</si>
  <si>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</si>
  <si>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</si>
  <si>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</si>
  <si>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</si>
  <si>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</si>
  <si>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</si>
  <si>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</si>
  <si>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</si>
  <si>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</si>
  <si>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</si>
  <si>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</si>
  <si>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</si>
  <si>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</si>
  <si>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</si>
  <si>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</si>
  <si>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</si>
  <si>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</si>
  <si>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</si>
  <si>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</si>
  <si>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</si>
  <si>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</si>
  <si>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</si>
  <si>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</si>
  <si>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</si>
  <si>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</si>
  <si>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</si>
  <si>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</si>
  <si>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</si>
  <si>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</si>
  <si>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</si>
  <si>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</si>
  <si>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</si>
  <si>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</si>
  <si>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</si>
  <si>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</si>
  <si>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</si>
  <si>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</si>
  <si>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</si>
  <si>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</si>
  <si>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</si>
  <si>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</si>
  <si>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</si>
  <si>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</si>
  <si>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</si>
  <si>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</si>
  <si>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</si>
  <si>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</si>
  <si>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</si>
  <si>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</si>
  <si>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</si>
  <si>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</si>
  <si>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</si>
  <si>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</si>
  <si>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</si>
  <si>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</si>
  <si>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</si>
  <si>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</si>
  <si>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</si>
  <si>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</si>
  <si>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</si>
  <si>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</si>
  <si>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</si>
  <si>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</si>
  <si>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</si>
  <si>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</si>
  <si>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</si>
  <si>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</si>
  <si>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</si>
  <si>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</si>
  <si>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</si>
  <si>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</si>
  <si>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</si>
  <si>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</si>
  <si>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</si>
  <si>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</si>
  <si>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</si>
  <si>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</si>
  <si>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</si>
  <si>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</si>
  <si>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</si>
  <si>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</si>
  <si>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</si>
  <si>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</si>
  <si>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</si>
  <si>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</si>
  <si>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</si>
  <si>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</si>
  <si>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</si>
  <si>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</si>
  <si>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</si>
  <si>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</si>
  <si>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</si>
  <si>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</si>
  <si>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</si>
  <si>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</si>
  <si>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</si>
  <si>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</si>
  <si>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</si>
  <si>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</si>
  <si>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</si>
  <si>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</si>
  <si>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</si>
  <si>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</si>
  <si>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</si>
  <si>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</si>
  <si>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</si>
  <si>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</si>
  <si>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</si>
  <si>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</si>
  <si>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</si>
  <si>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</si>
  <si>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</si>
  <si>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</si>
  <si>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</si>
  <si>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</si>
  <si>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</si>
  <si>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</si>
  <si>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</si>
  <si>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</si>
  <si>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</si>
  <si>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</si>
  <si>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</si>
  <si>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</si>
  <si>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</si>
  <si>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</si>
  <si>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</si>
  <si>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</si>
  <si>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</si>
  <si>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</si>
  <si>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</si>
  <si>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</si>
  <si>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</si>
  <si>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</si>
  <si>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</si>
  <si>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</si>
  <si>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</si>
  <si>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</si>
  <si>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</si>
  <si>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</si>
  <si>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</si>
  <si>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</si>
  <si>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</si>
  <si>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</si>
  <si>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</si>
  <si>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</si>
  <si>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</si>
  <si>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</si>
  <si>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</si>
  <si>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</si>
  <si>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</si>
  <si>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</si>
  <si>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</si>
  <si>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</si>
  <si>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</si>
  <si>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</si>
  <si>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</si>
  <si>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</si>
  <si>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</si>
  <si>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</si>
  <si>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</si>
  <si>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</si>
  <si>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</si>
  <si>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</si>
  <si>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</si>
  <si>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</si>
  <si>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</si>
  <si>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</si>
  <si>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</si>
  <si>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</si>
  <si>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</si>
  <si>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</si>
  <si>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</si>
  <si>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</si>
  <si>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</si>
  <si>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</si>
  <si>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</si>
  <si>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</si>
  <si>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</si>
  <si>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</si>
  <si>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</si>
  <si>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</si>
  <si>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</si>
  <si>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</si>
  <si>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</si>
  <si>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</si>
  <si>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</si>
  <si>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</si>
  <si>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</si>
  <si>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</si>
  <si>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</si>
  <si>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</si>
  <si>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</si>
  <si>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</si>
  <si>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</si>
  <si>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</si>
  <si>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</si>
  <si>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</si>
  <si>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</si>
  <si>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</si>
  <si>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</si>
  <si>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</si>
  <si>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</si>
  <si>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</si>
  <si>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</si>
  <si>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</si>
  <si>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</si>
  <si>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</si>
  <si>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</si>
  <si>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</si>
  <si>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</si>
  <si>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</si>
  <si>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</si>
  <si>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</si>
  <si>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</si>
  <si>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</si>
  <si>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</si>
  <si>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</si>
  <si>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</si>
  <si>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</si>
  <si>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</si>
  <si>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</si>
  <si>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</si>
  <si>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</si>
  <si>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</si>
  <si>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</si>
  <si>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</si>
  <si>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</si>
  <si>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</si>
  <si>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</si>
  <si>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</si>
  <si>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</si>
  <si>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</si>
  <si>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</si>
  <si>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</si>
  <si>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</si>
  <si>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</si>
  <si>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</si>
  <si>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</si>
  <si>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</si>
  <si>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</si>
  <si>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</si>
  <si>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</si>
  <si>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</si>
  <si>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</si>
  <si>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</si>
  <si>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</si>
  <si>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</si>
  <si>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</si>
  <si>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</si>
  <si>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</si>
  <si>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</si>
  <si>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</si>
  <si>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</si>
  <si>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</si>
  <si>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</si>
  <si>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</si>
  <si>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</si>
  <si>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</si>
  <si>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</si>
  <si>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</si>
  <si>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</si>
  <si>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</si>
  <si>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</si>
  <si>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</si>
  <si>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</si>
  <si>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</si>
  <si>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</si>
  <si>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</si>
  <si>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</si>
  <si>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</si>
  <si>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</si>
  <si>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</si>
  <si>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</si>
  <si>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</si>
  <si>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</si>
  <si>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</si>
  <si>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</si>
  <si>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</si>
  <si>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</si>
  <si>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</si>
  <si>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</si>
  <si>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</si>
  <si>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</si>
  <si>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</si>
  <si>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</si>
  <si>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</si>
  <si>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</si>
  <si>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</si>
  <si>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</si>
  <si>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</si>
  <si>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</si>
  <si>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</si>
  <si>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</si>
  <si>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</si>
  <si>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</si>
  <si>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</si>
  <si>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</si>
  <si>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</si>
  <si>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</si>
  <si>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</si>
  <si>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</si>
  <si>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</si>
  <si>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</si>
  <si>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</si>
  <si>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</si>
  <si>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</si>
  <si>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</si>
  <si>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</si>
  <si>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</si>
  <si>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</si>
  <si>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</si>
  <si>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</si>
  <si>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</si>
  <si>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</si>
  <si>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</si>
  <si>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</si>
  <si>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</si>
  <si>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</si>
  <si>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</si>
  <si>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</si>
  <si>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</si>
  <si>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</si>
  <si>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</si>
  <si>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</si>
  <si>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</si>
  <si>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</si>
  <si>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</si>
  <si>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</si>
  <si>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</si>
  <si>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</si>
  <si>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</si>
  <si>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</si>
  <si>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</si>
  <si>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</si>
  <si>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</si>
  <si>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</si>
  <si>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</si>
  <si>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</si>
  <si>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</si>
  <si>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</si>
  <si>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</si>
  <si>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</si>
  <si>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</si>
  <si>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</si>
  <si>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</si>
  <si>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</si>
  <si>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</si>
  <si>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</si>
  <si>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</si>
  <si>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</si>
  <si>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</si>
  <si>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</si>
  <si>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</si>
  <si>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</si>
  <si>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</si>
  <si>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</si>
  <si>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</si>
  <si>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</si>
  <si>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</si>
  <si>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</si>
  <si>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</si>
  <si>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</si>
  <si>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</si>
  <si>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</si>
  <si>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</si>
  <si>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</si>
  <si>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</si>
  <si>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</si>
  <si>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</si>
  <si>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</si>
  <si>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</si>
  <si>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</si>
  <si>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</si>
  <si>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</si>
  <si>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</si>
  <si>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</si>
  <si>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</si>
  <si>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</si>
  <si>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</si>
  <si>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</si>
  <si>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</si>
  <si>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</si>
  <si>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</si>
  <si>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</si>
  <si>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</si>
  <si>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</si>
  <si>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</si>
  <si>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</si>
  <si>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</si>
  <si>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</si>
  <si>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</si>
  <si>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</si>
  <si>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</si>
  <si>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</si>
  <si>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</si>
  <si>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</si>
  <si>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</si>
  <si>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</si>
  <si>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</si>
  <si>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</si>
  <si>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</si>
  <si>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</si>
  <si>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</si>
  <si>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</si>
  <si>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</si>
  <si>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</si>
  <si>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</si>
  <si>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</si>
  <si>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</si>
  <si>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</si>
  <si>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</si>
  <si>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</si>
  <si>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</si>
  <si>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</si>
  <si>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</si>
  <si>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</si>
  <si>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</si>
  <si>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</si>
  <si>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</si>
  <si>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</si>
  <si>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</si>
  <si>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</si>
  <si>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</si>
  <si>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</si>
  <si>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</si>
  <si>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</si>
  <si>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</si>
  <si>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</si>
  <si>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</si>
  <si>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</si>
  <si>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</si>
  <si>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</si>
  <si>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</si>
  <si>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</si>
  <si>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</si>
  <si>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</si>
  <si>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</si>
  <si>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</si>
  <si>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</si>
  <si>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</si>
  <si>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</si>
  <si>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</si>
  <si>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</si>
  <si>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</si>
  <si>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</si>
  <si>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</si>
  <si>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</si>
  <si>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</si>
  <si>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</si>
  <si>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</si>
  <si>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</si>
  <si>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</si>
  <si>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</si>
  <si>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</si>
  <si>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</si>
  <si>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</si>
  <si>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</si>
  <si>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</si>
  <si>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</si>
  <si>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</si>
  <si>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</si>
  <si>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</si>
  <si>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</si>
  <si>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</si>
  <si>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</si>
  <si>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</si>
  <si>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</si>
  <si>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</si>
  <si>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</si>
  <si>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</si>
  <si>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</si>
  <si>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</si>
  <si>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</si>
  <si>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</si>
  <si>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</si>
  <si>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</si>
  <si>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</si>
  <si>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</si>
  <si>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</si>
  <si>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</si>
  <si>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</si>
  <si>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</si>
  <si>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</si>
  <si>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</si>
  <si>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</si>
  <si>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</si>
  <si>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</si>
  <si>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</si>
  <si>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</si>
  <si>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</si>
  <si>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</si>
  <si>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</si>
  <si>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</si>
  <si>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</si>
  <si>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</si>
  <si>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</si>
  <si>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</si>
  <si>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</si>
  <si>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</si>
  <si>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</si>
  <si>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</si>
  <si>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</si>
  <si>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</si>
  <si>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</si>
  <si>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</si>
  <si>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</si>
  <si>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</si>
  <si>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</si>
  <si>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</si>
  <si>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</si>
  <si>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</si>
  <si>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</si>
  <si>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</si>
  <si>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</si>
  <si>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</si>
  <si>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</si>
  <si>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</si>
  <si>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</si>
  <si>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</si>
  <si>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</si>
  <si>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</si>
  <si>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</si>
  <si>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</si>
  <si>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</si>
  <si>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</si>
  <si>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</si>
  <si>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</si>
  <si>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</si>
  <si>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</si>
  <si>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</si>
  <si>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</si>
  <si>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</si>
  <si>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</si>
  <si>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</si>
  <si>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</si>
  <si>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</si>
  <si>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</si>
  <si>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</si>
  <si>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</si>
  <si>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</si>
  <si>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</si>
  <si>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</si>
  <si>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</si>
  <si>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</si>
  <si>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</si>
  <si>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</si>
  <si>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</si>
  <si>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</si>
  <si>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</si>
  <si>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</si>
  <si>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</si>
  <si>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</si>
  <si>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</si>
  <si>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</si>
  <si>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</si>
  <si>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</si>
  <si>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</si>
  <si>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</si>
  <si>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</si>
  <si>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</si>
  <si>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</si>
  <si>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</si>
  <si>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</si>
  <si>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</si>
  <si>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</si>
  <si>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</si>
  <si>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</si>
  <si>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</si>
  <si>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</si>
  <si>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</si>
  <si>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</si>
  <si>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</si>
  <si>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</si>
  <si>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</si>
  <si>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</si>
  <si>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</si>
  <si>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</si>
  <si>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</si>
  <si>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</si>
  <si>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</si>
  <si>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</si>
  <si>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</si>
  <si>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</si>
  <si>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</si>
  <si>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</si>
  <si>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</si>
  <si>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</si>
  <si>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</si>
  <si>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</si>
  <si>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</si>
  <si>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</si>
  <si>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</si>
  <si>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</si>
  <si>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</si>
  <si>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</si>
  <si>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</si>
  <si>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</si>
  <si>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</si>
  <si>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</si>
  <si>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</si>
  <si>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</si>
  <si>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</si>
  <si>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</si>
  <si>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</si>
  <si>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</si>
  <si>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</si>
  <si>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</si>
  <si>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</si>
  <si>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</si>
  <si>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</si>
  <si>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</si>
  <si>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</si>
  <si>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</si>
  <si>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</si>
  <si>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</si>
  <si>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</si>
  <si>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</si>
  <si>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</si>
  <si>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</si>
  <si>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</si>
  <si>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</si>
  <si>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</si>
  <si>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</si>
  <si>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</si>
  <si>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</si>
  <si>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</si>
  <si>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</si>
  <si>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</si>
  <si>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</si>
  <si>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</si>
  <si>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</si>
  <si>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</si>
  <si>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</si>
  <si>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</si>
  <si>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</si>
  <si>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</si>
  <si>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</si>
  <si>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</si>
  <si>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</si>
  <si>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</si>
  <si>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</si>
  <si>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</si>
  <si>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</si>
  <si>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</si>
  <si>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</si>
  <si>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</si>
  <si>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</si>
  <si>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</si>
  <si>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</si>
  <si>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</si>
  <si>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</si>
  <si>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</si>
  <si>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</si>
  <si>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</si>
  <si>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</si>
  <si>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</si>
  <si>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</si>
  <si>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</si>
  <si>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</si>
  <si>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</si>
  <si>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</si>
  <si>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</si>
  <si>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</si>
  <si>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</si>
  <si>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</si>
  <si>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</si>
  <si>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</si>
  <si>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</si>
  <si>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</si>
  <si>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</si>
  <si>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</si>
  <si>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</si>
  <si>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</si>
  <si>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</si>
  <si>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</si>
  <si>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</si>
  <si>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</si>
  <si>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</si>
  <si>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</si>
  <si>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</si>
  <si>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</si>
  <si>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</si>
  <si>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</si>
  <si>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</si>
  <si>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</si>
  <si>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</si>
  <si>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</si>
  <si>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</si>
  <si>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</si>
  <si>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</si>
  <si>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</si>
  <si>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</si>
  <si>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</si>
  <si>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</si>
  <si>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</si>
  <si>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</si>
  <si>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</si>
  <si>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</si>
  <si>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</si>
  <si>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</si>
  <si>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</si>
  <si>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</si>
  <si>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</si>
  <si>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</si>
  <si>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</si>
  <si>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</si>
  <si>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</si>
  <si>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</si>
  <si>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</si>
  <si>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</si>
  <si>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</si>
  <si>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</si>
  <si>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</si>
  <si>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</si>
  <si>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</si>
  <si>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</si>
  <si>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</si>
  <si>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</si>
  <si>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</si>
  <si>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</si>
  <si>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</si>
  <si>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</si>
  <si>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</si>
  <si>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</si>
  <si>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</si>
  <si>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</si>
  <si>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</si>
  <si>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</si>
  <si>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</si>
  <si>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</si>
  <si>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</si>
  <si>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</si>
  <si>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</si>
  <si>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</si>
  <si>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</si>
  <si>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</si>
  <si>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</si>
  <si>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</si>
  <si>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</si>
  <si>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</si>
  <si>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</si>
  <si>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</si>
  <si>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</si>
  <si>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</si>
  <si>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</si>
  <si>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</si>
  <si>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</si>
  <si>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</si>
  <si>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</si>
  <si>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</si>
  <si>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</si>
  <si>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</si>
  <si>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</si>
  <si>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</si>
  <si>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</si>
  <si>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</si>
  <si>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</si>
  <si>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</si>
  <si>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</si>
  <si>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</si>
  <si>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</si>
  <si>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</si>
  <si>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</si>
  <si>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</si>
  <si>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</si>
  <si>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</si>
  <si>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</si>
  <si>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</si>
  <si>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</si>
  <si>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</si>
  <si>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</si>
  <si>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</si>
  <si>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</si>
  <si>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</si>
  <si>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</si>
  <si>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</si>
  <si>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</si>
  <si>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</si>
  <si>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</si>
  <si>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</si>
  <si>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</si>
  <si>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</si>
  <si>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</si>
  <si>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</si>
  <si>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</si>
  <si>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</si>
  <si>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</si>
  <si>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</si>
  <si>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</si>
  <si>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</si>
  <si>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</si>
  <si>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</si>
  <si>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</si>
  <si>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</si>
  <si>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</si>
  <si>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</si>
  <si>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</si>
  <si>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</si>
  <si>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</si>
  <si>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</si>
  <si>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</si>
  <si>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</si>
  <si>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</si>
  <si>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</si>
  <si>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</si>
  <si>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</si>
  <si>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</si>
  <si>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</si>
  <si>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</si>
  <si>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</si>
  <si>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</si>
  <si>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</si>
  <si>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</si>
  <si>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</si>
  <si>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</si>
  <si>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</si>
  <si>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</si>
  <si>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</si>
  <si>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</si>
  <si>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</si>
  <si>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</si>
  <si>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</si>
  <si>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</si>
  <si>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</si>
  <si>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</si>
  <si>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</si>
  <si>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</si>
  <si>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</si>
  <si>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</si>
  <si>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</si>
  <si>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</si>
  <si>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</si>
  <si>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</si>
  <si>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</si>
  <si>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</si>
  <si>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</si>
  <si>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</si>
  <si>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</si>
  <si>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</si>
  <si>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</si>
  <si>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</si>
  <si>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</si>
  <si>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</si>
  <si>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</si>
  <si>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</si>
  <si>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</si>
  <si>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</si>
  <si>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</si>
  <si>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</si>
  <si>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</si>
  <si>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</si>
  <si>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</si>
  <si>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</si>
  <si>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</si>
  <si>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</si>
  <si>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</si>
  <si>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</si>
  <si>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</si>
  <si>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</si>
  <si>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</si>
  <si>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</si>
  <si>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</si>
  <si>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</si>
  <si>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</si>
  <si>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</si>
  <si>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</si>
  <si>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</si>
  <si>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</si>
  <si>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</si>
  <si>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</si>
  <si>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</si>
  <si>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</si>
  <si>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</si>
  <si>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</si>
  <si>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</si>
  <si>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</si>
  <si>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</si>
  <si>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</si>
  <si>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</si>
  <si>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</si>
  <si>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</si>
  <si>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</si>
  <si>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</si>
  <si>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</si>
  <si>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</si>
  <si>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</si>
  <si>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</si>
  <si>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</si>
  <si>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</si>
  <si>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</si>
  <si>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</si>
  <si>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</si>
  <si>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</si>
  <si>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</si>
  <si>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</si>
  <si>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</si>
  <si>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</si>
  <si>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</si>
  <si>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</si>
  <si>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</si>
  <si>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</si>
  <si>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</si>
  <si>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</si>
  <si>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</si>
  <si>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</si>
  <si>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</si>
  <si>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</si>
  <si>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</si>
  <si>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</si>
  <si>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</si>
  <si>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</si>
  <si>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</si>
  <si>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</si>
  <si>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</si>
  <si>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</si>
  <si>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</si>
  <si>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</si>
  <si>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</si>
  <si>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</si>
  <si>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</si>
  <si>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</si>
  <si>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</si>
  <si>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</si>
  <si>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</si>
  <si>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</si>
  <si>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</si>
  <si>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</si>
  <si>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</si>
  <si>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</si>
  <si>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</si>
  <si>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</si>
  <si>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</si>
  <si>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</si>
  <si>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</si>
  <si>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</si>
  <si>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</si>
  <si>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</si>
  <si>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</si>
  <si>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</si>
  <si>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</si>
  <si>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</si>
  <si>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</si>
  <si>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</si>
  <si>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</si>
  <si>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</si>
  <si>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</si>
  <si>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</si>
  <si>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</si>
  <si>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</si>
  <si>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</si>
  <si>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</si>
  <si>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</si>
  <si>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</si>
  <si>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</si>
  <si>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</si>
  <si>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</si>
  <si>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</si>
  <si>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</si>
  <si>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</si>
  <si>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</si>
  <si>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</si>
  <si>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</si>
  <si>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</si>
  <si>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</si>
  <si>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</si>
  <si>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</si>
  <si>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</si>
  <si>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</si>
  <si>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</si>
  <si>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</si>
  <si>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</si>
  <si>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</si>
  <si>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</si>
  <si>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</si>
  <si>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</si>
  <si>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</si>
  <si>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</si>
  <si>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</si>
  <si>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</si>
  <si>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</si>
  <si>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</si>
  <si>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</si>
  <si>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</si>
  <si>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</si>
  <si>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</si>
  <si>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</si>
  <si>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</si>
  <si>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</si>
  <si>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</si>
  <si>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</si>
  <si>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</si>
  <si>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</si>
  <si>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</si>
  <si>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</si>
  <si>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</si>
  <si>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</si>
  <si>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</si>
  <si>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</si>
  <si>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</si>
  <si>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</si>
  <si>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</si>
  <si>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</si>
  <si>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</si>
  <si>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</si>
  <si>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</si>
  <si>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</si>
  <si>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</si>
  <si>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</si>
  <si>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</si>
  <si>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</si>
  <si>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</si>
  <si>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</si>
  <si>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</si>
  <si>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</si>
  <si>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</si>
  <si>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</si>
  <si>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</si>
  <si>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</si>
  <si>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</si>
  <si>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</si>
  <si>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</si>
  <si>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</si>
  <si>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</si>
  <si>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</si>
  <si>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</si>
  <si>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</si>
  <si>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</si>
  <si>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</si>
  <si>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</si>
  <si>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</si>
  <si>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</si>
  <si>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</si>
  <si>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</si>
  <si>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</si>
  <si>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</si>
  <si>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</si>
  <si>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</si>
  <si>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</si>
  <si>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</si>
  <si>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</si>
  <si>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</si>
  <si>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</si>
  <si>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</si>
  <si>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</si>
  <si>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</si>
  <si>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</si>
  <si>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</si>
  <si>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</si>
  <si>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</si>
  <si>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</si>
  <si>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</si>
  <si>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</si>
  <si>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</si>
  <si>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</si>
  <si>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</si>
  <si>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</si>
  <si>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</si>
  <si>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</si>
  <si>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</si>
  <si>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</si>
  <si>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</si>
  <si>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</si>
  <si>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</si>
  <si>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</si>
  <si>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</si>
  <si>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</si>
  <si>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</si>
  <si>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</si>
  <si>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</si>
  <si>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</si>
  <si>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</si>
  <si>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</si>
  <si>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</si>
  <si>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</si>
  <si>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</si>
  <si>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</si>
  <si>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</si>
  <si>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</si>
  <si>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</si>
  <si>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</si>
  <si>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</si>
  <si>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</si>
  <si>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</si>
  <si>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</si>
  <si>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</si>
  <si>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</si>
  <si>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</si>
  <si>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</si>
  <si>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</si>
  <si>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</si>
  <si>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</si>
  <si>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</si>
  <si>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</si>
  <si>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</si>
  <si>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</si>
  <si>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</si>
  <si>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</si>
  <si>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</si>
  <si>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</si>
  <si>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</si>
  <si>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</si>
  <si>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</si>
  <si>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</si>
  <si>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</si>
  <si>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</si>
  <si>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</si>
  <si>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</si>
  <si>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</si>
  <si>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</si>
  <si>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</si>
  <si>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</si>
  <si>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</si>
  <si>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</si>
  <si>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</si>
  <si>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</si>
  <si>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</si>
  <si>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</si>
  <si>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</si>
  <si>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</si>
  <si>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</si>
  <si>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</si>
  <si>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</si>
  <si>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</si>
  <si>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</si>
  <si>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</si>
  <si>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</si>
  <si>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</si>
  <si>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</si>
  <si>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</si>
  <si>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</si>
  <si>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</si>
  <si>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</si>
  <si>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</si>
  <si>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</si>
  <si>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</si>
  <si>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</si>
  <si>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</si>
  <si>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</si>
  <si>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</si>
  <si>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</si>
  <si>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</si>
  <si>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</si>
  <si>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</si>
  <si>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</si>
  <si>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</si>
  <si>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</si>
  <si>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</si>
  <si>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</si>
  <si>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</si>
  <si>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</si>
  <si>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</si>
  <si>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</si>
  <si>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</si>
  <si>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</si>
  <si>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</si>
  <si>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</si>
  <si>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</si>
  <si>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</si>
  <si>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</si>
  <si>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</si>
  <si>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</si>
  <si>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</si>
  <si>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</si>
  <si>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</si>
  <si>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</si>
  <si>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</si>
  <si>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</si>
  <si>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</si>
  <si>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</si>
  <si>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</si>
  <si>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</si>
  <si>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</si>
  <si>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</si>
  <si>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</si>
  <si>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</si>
  <si>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</si>
  <si>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</si>
  <si>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</si>
  <si>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</si>
  <si>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</si>
  <si>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</si>
  <si>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</si>
  <si>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</si>
  <si>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</si>
  <si>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</si>
  <si>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</si>
  <si>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</si>
  <si>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</si>
  <si>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</si>
  <si>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</si>
  <si>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</si>
  <si>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</si>
  <si>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</si>
  <si>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</si>
  <si>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</si>
  <si>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</si>
  <si>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</si>
  <si>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</si>
  <si>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</si>
  <si>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</si>
  <si>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</si>
  <si>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</si>
  <si>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</si>
  <si>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</si>
  <si>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</si>
  <si>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</si>
  <si>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</si>
  <si>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</si>
  <si>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</si>
  <si>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</si>
  <si>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</si>
  <si>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</si>
  <si>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</si>
  <si>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</si>
  <si>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</si>
  <si>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</si>
  <si>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</si>
  <si>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</si>
  <si>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</si>
  <si>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</si>
  <si>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</si>
  <si>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</si>
  <si>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</si>
  <si>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</si>
  <si>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</si>
  <si>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</si>
  <si>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</si>
  <si>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</si>
  <si>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</si>
  <si>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</si>
  <si>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</si>
  <si>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</si>
  <si>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</si>
  <si>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</si>
  <si>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</si>
  <si>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</si>
  <si>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</si>
  <si>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</si>
  <si>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</si>
  <si>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</si>
  <si>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</si>
  <si>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</si>
  <si>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</si>
  <si>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</si>
  <si>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</si>
  <si>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</si>
  <si>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</si>
  <si>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</si>
  <si>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</si>
  <si>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</si>
  <si>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</si>
  <si>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</si>
  <si>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</si>
  <si>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</si>
  <si>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</si>
  <si>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</si>
  <si>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</si>
  <si>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</si>
  <si>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</si>
  <si>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</si>
  <si>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</si>
  <si>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</si>
  <si>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</si>
  <si>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</si>
  <si>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</si>
  <si>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</si>
  <si>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</si>
  <si>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</si>
  <si>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</si>
  <si>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</si>
  <si>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</si>
  <si>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</si>
  <si>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</si>
  <si>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</si>
  <si>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</si>
  <si>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</si>
  <si>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</si>
  <si>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</si>
  <si>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</si>
  <si>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</si>
  <si>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</si>
  <si>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</si>
  <si>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</si>
  <si>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</si>
  <si>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</si>
  <si>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</si>
  <si>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</si>
  <si>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</si>
  <si>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</si>
  <si>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</si>
  <si>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</si>
  <si>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</si>
  <si>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</si>
  <si>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</si>
  <si>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</si>
  <si>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</si>
  <si>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</si>
  <si>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</si>
  <si>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</si>
  <si>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</si>
  <si>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</si>
  <si>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</si>
  <si>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</si>
  <si>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</si>
  <si>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</si>
  <si>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</si>
  <si>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</si>
  <si>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</si>
  <si>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</si>
  <si>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</si>
  <si>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</si>
  <si>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</si>
  <si>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</si>
  <si>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</si>
  <si>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</si>
  <si>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</si>
  <si>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</si>
  <si>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</si>
  <si>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</si>
  <si>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</si>
  <si>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</si>
  <si>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</si>
  <si>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</si>
  <si>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</si>
  <si>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</si>
  <si>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</si>
  <si>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</si>
  <si>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</si>
  <si>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</si>
  <si>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</si>
  <si>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</si>
  <si>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</si>
  <si>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</si>
  <si>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</si>
  <si>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</si>
  <si>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</si>
  <si>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</si>
  <si>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</si>
  <si>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</si>
  <si>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</si>
  <si>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</si>
  <si>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</si>
  <si>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</si>
  <si>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</si>
  <si>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</si>
  <si>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</si>
  <si>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</si>
  <si>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</si>
  <si>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</si>
  <si>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</si>
  <si>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</si>
  <si>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</si>
  <si>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</si>
  <si>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</si>
  <si>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</si>
  <si>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</si>
  <si>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</si>
  <si>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</si>
  <si>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</si>
  <si>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</si>
  <si>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</si>
  <si>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</si>
  <si>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</si>
  <si>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</si>
  <si>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</si>
  <si>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</si>
  <si>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</si>
  <si>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</si>
  <si>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</si>
  <si>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</si>
  <si>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</si>
  <si>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</si>
  <si>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</si>
  <si>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</si>
  <si>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</si>
  <si>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</si>
  <si>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</si>
  <si>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</si>
  <si>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</si>
  <si>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</si>
  <si>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</si>
  <si>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</si>
  <si>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</si>
  <si>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</si>
  <si>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</si>
  <si>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</si>
  <si>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</si>
  <si>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</si>
  <si>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</si>
  <si>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</si>
  <si>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</si>
  <si>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</si>
  <si>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</si>
  <si>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</si>
  <si>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</si>
  <si>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</si>
  <si>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</si>
  <si>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</si>
  <si>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</si>
  <si>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</si>
  <si>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</si>
  <si>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</si>
  <si>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</si>
  <si>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</si>
  <si>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</si>
  <si>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</si>
  <si>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</si>
  <si>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</si>
  <si>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</si>
  <si>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</si>
  <si>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</si>
  <si>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</si>
  <si>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</si>
  <si>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</si>
  <si>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</si>
  <si>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</si>
  <si>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</si>
  <si>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</si>
  <si>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</si>
  <si>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</si>
  <si>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</si>
  <si>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</si>
  <si>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</si>
  <si>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</si>
  <si>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</si>
  <si>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</si>
  <si>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</si>
  <si>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</si>
  <si>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</si>
  <si>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</si>
  <si>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</si>
  <si>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</si>
  <si>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</si>
  <si>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</si>
  <si>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</si>
  <si>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</si>
  <si>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</si>
  <si>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</si>
  <si>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</si>
  <si>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</si>
  <si>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</si>
  <si>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</si>
  <si>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</si>
  <si>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</si>
  <si>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</si>
  <si>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</si>
  <si>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</si>
  <si>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</si>
  <si>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</si>
  <si>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</si>
  <si>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</si>
  <si>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</si>
  <si>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</si>
  <si>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</si>
  <si>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</si>
  <si>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</si>
  <si>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</si>
  <si>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</si>
  <si>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</si>
  <si>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</si>
  <si>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</si>
  <si>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</si>
  <si>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</si>
  <si>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</si>
  <si>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</si>
  <si>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</si>
  <si>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</si>
  <si>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</si>
  <si>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</si>
  <si>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</si>
  <si>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</si>
  <si>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</si>
  <si>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</si>
  <si>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</si>
  <si>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</si>
  <si>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</si>
  <si>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</si>
  <si>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</si>
  <si>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</si>
  <si>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</si>
  <si>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</si>
  <si>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</si>
  <si>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</si>
  <si>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</si>
  <si>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</si>
  <si>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</si>
  <si>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</si>
  <si>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</si>
  <si>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</si>
  <si>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</si>
  <si>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</si>
  <si>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</si>
  <si>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</si>
  <si>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</si>
  <si>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</si>
  <si>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</si>
  <si>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</si>
  <si>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</si>
  <si>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</si>
  <si>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</si>
  <si>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</si>
  <si>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</si>
  <si>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</si>
  <si>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</si>
  <si>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</si>
  <si>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</si>
  <si>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</si>
  <si>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</si>
  <si>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</si>
  <si>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</si>
  <si>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</si>
  <si>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</si>
  <si>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</si>
  <si>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</si>
  <si>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</si>
  <si>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</si>
  <si>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</si>
  <si>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</si>
  <si>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</si>
  <si>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</si>
  <si>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</si>
  <si>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</si>
  <si>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</si>
  <si>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</si>
  <si>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</si>
  <si>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</si>
  <si>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</si>
  <si>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</si>
  <si>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</si>
  <si>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</si>
  <si>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</si>
  <si>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</si>
  <si>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</si>
  <si>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</si>
  <si>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</si>
  <si>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</si>
  <si>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</si>
  <si>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</si>
  <si>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</si>
  <si>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</si>
  <si>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</si>
  <si>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</si>
  <si>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</si>
  <si>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</si>
  <si>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</si>
  <si>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</si>
  <si>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</si>
  <si>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</si>
  <si>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</si>
  <si>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</si>
  <si>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</si>
  <si>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</si>
  <si>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</si>
  <si>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</si>
  <si>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</si>
  <si>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</si>
  <si>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</si>
  <si>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</si>
  <si>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</si>
  <si>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</si>
  <si>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</si>
  <si>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</si>
  <si>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</si>
  <si>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</si>
  <si>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</si>
  <si>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</si>
  <si>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</si>
  <si>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</si>
  <si>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</si>
  <si>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</si>
  <si>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</si>
  <si>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</si>
  <si>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</si>
  <si>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</si>
  <si>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</si>
  <si>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</si>
  <si>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</si>
  <si>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</si>
  <si>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</si>
  <si>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</si>
  <si>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</si>
  <si>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</si>
  <si>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</si>
  <si>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</si>
  <si>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</si>
  <si>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</si>
  <si>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</si>
  <si>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</si>
  <si>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</si>
  <si>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</si>
  <si>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</si>
  <si>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</si>
  <si>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</si>
  <si>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</si>
  <si>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</si>
  <si>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</si>
  <si>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</si>
  <si>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</si>
  <si>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</si>
  <si>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</si>
  <si>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</si>
  <si>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</si>
  <si>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</si>
  <si>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</si>
  <si>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</si>
  <si>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</si>
  <si>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</si>
  <si>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</si>
  <si>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</si>
  <si>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</si>
  <si>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</si>
  <si>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</si>
  <si>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</si>
  <si>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</si>
  <si>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</si>
  <si>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</si>
  <si>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</si>
  <si>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</si>
  <si>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</si>
  <si>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</si>
  <si>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</si>
  <si>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</si>
  <si>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</si>
  <si>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</si>
  <si>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</si>
  <si>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</si>
  <si>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</si>
  <si>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</si>
  <si>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</si>
  <si>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</si>
  <si>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</si>
  <si>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</si>
  <si>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</si>
  <si>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</si>
  <si>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</si>
  <si>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</si>
  <si>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</si>
  <si>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</si>
  <si>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</si>
  <si>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</si>
  <si>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</si>
  <si>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</si>
  <si>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</si>
  <si>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</si>
  <si>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</si>
  <si>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</si>
  <si>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</si>
  <si>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</si>
  <si>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</si>
  <si>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</si>
  <si>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</si>
  <si>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</si>
  <si>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</si>
  <si>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</si>
  <si>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</si>
  <si>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</si>
  <si>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</si>
  <si>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</si>
  <si>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</si>
  <si>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</si>
  <si>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</si>
  <si>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</si>
  <si>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</si>
  <si>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</si>
  <si>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</si>
  <si>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</si>
  <si>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</si>
  <si>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</si>
  <si>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</si>
  <si>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</si>
  <si>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</si>
  <si>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</si>
  <si>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</si>
  <si>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</si>
  <si>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</si>
  <si>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</si>
  <si>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</si>
  <si>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</si>
  <si>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</si>
  <si>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</si>
  <si>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</si>
  <si>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</si>
  <si>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</si>
  <si>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</si>
  <si>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</si>
  <si>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</si>
  <si>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</si>
  <si>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</si>
  <si>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</si>
  <si>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</si>
  <si>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</si>
  <si>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</si>
  <si>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</si>
  <si>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</si>
  <si>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</si>
  <si>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</si>
  <si>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</si>
  <si>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</si>
  <si>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</si>
  <si>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</si>
  <si>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</si>
  <si>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</si>
  <si>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</si>
  <si>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</si>
  <si>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</si>
  <si>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</si>
  <si>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</si>
  <si>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</si>
  <si>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</si>
  <si>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</si>
  <si>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</si>
  <si>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</si>
  <si>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</si>
  <si>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</si>
  <si>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</si>
  <si>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</si>
  <si>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</si>
  <si>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</si>
  <si>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</si>
  <si>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</si>
  <si>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</si>
  <si>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</si>
  <si>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</si>
  <si>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</si>
  <si>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</si>
  <si>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</si>
  <si>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</si>
  <si>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</si>
  <si>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</si>
  <si>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</si>
  <si>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</si>
  <si>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</si>
  <si>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</si>
  <si>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</si>
  <si>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</si>
  <si>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</si>
  <si>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</si>
  <si>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</si>
  <si>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</si>
  <si>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</si>
  <si>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</si>
  <si>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</si>
  <si>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</si>
  <si>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</si>
  <si>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</si>
  <si>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</si>
  <si>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</si>
  <si>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</si>
  <si>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</si>
  <si>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</si>
  <si>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</si>
  <si>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</si>
  <si>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</si>
  <si>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</si>
  <si>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</si>
  <si>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</si>
  <si>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</si>
  <si>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</si>
  <si>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</si>
  <si>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</si>
  <si>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</si>
  <si>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</si>
  <si>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</si>
  <si>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</si>
  <si>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</si>
  <si>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</si>
  <si>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</si>
  <si>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</si>
  <si>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</si>
  <si>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</si>
  <si>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</si>
  <si>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</si>
  <si>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</si>
  <si>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</si>
  <si>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</si>
  <si>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</si>
  <si>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</si>
  <si>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</si>
  <si>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</si>
  <si>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</si>
  <si>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</si>
  <si>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</si>
  <si>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</si>
  <si>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</si>
  <si>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</si>
  <si>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</si>
  <si>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</si>
  <si>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</si>
  <si>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</si>
  <si>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</si>
  <si>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</si>
  <si>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</si>
  <si>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</si>
  <si>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</si>
  <si>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</si>
  <si>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</si>
  <si>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</si>
  <si>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</si>
  <si>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</si>
  <si>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</si>
  <si>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</si>
  <si>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</si>
  <si>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</si>
  <si>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</si>
  <si>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</si>
  <si>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</si>
  <si>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</si>
  <si>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</si>
  <si>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</si>
  <si>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</si>
  <si>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</si>
  <si>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</si>
  <si>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</si>
  <si>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</si>
  <si>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</si>
  <si>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</si>
  <si>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</si>
  <si>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</si>
  <si>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</si>
  <si>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</si>
  <si>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</si>
  <si>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</si>
  <si>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</si>
  <si>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</si>
  <si>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</si>
  <si>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</si>
  <si>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</si>
  <si>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</si>
  <si>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</si>
  <si>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</si>
  <si>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</si>
  <si>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</si>
  <si>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</si>
  <si>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</si>
  <si>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</si>
  <si>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</si>
  <si>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</si>
  <si>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</si>
  <si>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</si>
  <si>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</si>
  <si>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</si>
  <si>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</si>
  <si>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</si>
  <si>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</si>
  <si>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</si>
  <si>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</si>
  <si>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</si>
  <si>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</si>
  <si>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</si>
  <si>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</si>
  <si>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</si>
  <si>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</si>
  <si>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</si>
  <si>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</si>
  <si>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</si>
  <si>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</si>
  <si>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</si>
  <si>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</si>
  <si>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</si>
  <si>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</si>
  <si>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</si>
  <si>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</si>
  <si>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</si>
  <si>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</si>
  <si>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</si>
  <si>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</si>
  <si>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</si>
  <si>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</si>
  <si>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</si>
  <si>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</si>
  <si>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</si>
  <si>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</si>
  <si>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</si>
  <si>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</si>
  <si>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</si>
  <si>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</si>
  <si>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</si>
  <si>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</si>
  <si>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</si>
  <si>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</si>
  <si>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</si>
  <si>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</si>
  <si>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</si>
  <si>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</si>
  <si>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</si>
  <si>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</si>
  <si>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</si>
  <si>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</si>
  <si>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</si>
  <si>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</si>
  <si>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</si>
  <si>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</si>
  <si>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</si>
  <si>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</si>
  <si>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</si>
  <si>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</si>
  <si>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</si>
  <si>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</si>
  <si>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</si>
  <si>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</si>
  <si>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</si>
  <si>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</si>
  <si>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</si>
  <si>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</si>
  <si>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</si>
  <si>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</si>
  <si>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</si>
  <si>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</si>
  <si>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</si>
  <si>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</si>
  <si>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</si>
  <si>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</si>
  <si>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</si>
  <si>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</si>
  <si>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</si>
  <si>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</si>
  <si>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</si>
  <si>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</si>
  <si>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</si>
  <si>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</si>
  <si>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</si>
  <si>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</si>
  <si>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</si>
  <si>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</si>
  <si>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</si>
  <si>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</si>
  <si>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</si>
  <si>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</si>
  <si>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</si>
  <si>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</si>
  <si>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</si>
  <si>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</si>
  <si>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</si>
  <si>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</si>
  <si>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</si>
  <si>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</si>
  <si>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</si>
  <si>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</si>
  <si>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</si>
  <si>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</si>
  <si>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</si>
  <si>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</si>
  <si>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</si>
  <si>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</si>
  <si>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</si>
  <si>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</si>
  <si>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</si>
  <si>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</si>
  <si>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</si>
  <si>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</si>
  <si>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</si>
  <si>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</si>
  <si>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</si>
  <si>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</si>
  <si>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</si>
  <si>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</si>
  <si>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</si>
  <si>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</si>
  <si>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</si>
  <si>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</si>
  <si>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</si>
  <si>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</si>
  <si>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</si>
  <si>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</si>
  <si>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</si>
  <si>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</si>
  <si>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</si>
  <si>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</si>
  <si>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</si>
  <si>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</si>
  <si>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</si>
  <si>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</si>
  <si>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</si>
  <si>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</si>
  <si>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</si>
  <si>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</si>
  <si>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</si>
  <si>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</si>
  <si>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</si>
  <si>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</si>
  <si>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</si>
  <si>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</si>
  <si>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</si>
  <si>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</si>
  <si>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</si>
  <si>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</si>
  <si>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</si>
  <si>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</si>
  <si>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</si>
  <si>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</si>
  <si>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</si>
  <si>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</si>
  <si>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</si>
  <si>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</si>
  <si>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</si>
  <si>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</si>
  <si>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</si>
  <si>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</si>
  <si>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</si>
  <si>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</si>
  <si>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</si>
  <si>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</si>
  <si>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</si>
  <si>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</si>
  <si>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</si>
  <si>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</si>
  <si>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</si>
  <si>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</si>
  <si>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</si>
  <si>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</si>
  <si>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</si>
  <si>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</si>
  <si>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</si>
  <si>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</si>
  <si>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</si>
  <si>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</si>
  <si>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</si>
  <si>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</si>
  <si>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</si>
  <si>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</si>
  <si>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</si>
  <si>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</si>
  <si>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</si>
  <si>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</si>
  <si>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</si>
  <si>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</si>
  <si>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</si>
  <si>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</si>
  <si>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</si>
  <si>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</si>
  <si>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</si>
  <si>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</si>
  <si>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</si>
  <si>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</si>
  <si>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</si>
  <si>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</si>
  <si>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</si>
  <si>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</si>
  <si>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</si>
  <si>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</si>
  <si>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</si>
  <si>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</si>
  <si>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</si>
  <si>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</si>
  <si>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</si>
  <si>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</si>
  <si>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</si>
  <si>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</si>
  <si>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</si>
  <si>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</si>
  <si>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</si>
  <si>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</si>
  <si>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</si>
  <si>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</si>
  <si>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</si>
  <si>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</si>
  <si>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</si>
  <si>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</si>
  <si>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</si>
  <si>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</si>
  <si>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</si>
  <si>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</si>
  <si>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</si>
  <si>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</si>
  <si>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</si>
  <si>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</si>
  <si>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</si>
  <si>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</si>
  <si>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</si>
  <si>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</si>
  <si>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</si>
  <si>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</si>
  <si>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</si>
  <si>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</si>
  <si>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</si>
  <si>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</si>
  <si>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</si>
  <si>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</si>
  <si>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</si>
  <si>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</si>
  <si>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</si>
  <si>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</si>
  <si>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</si>
  <si>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</si>
  <si>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</si>
  <si>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</si>
  <si>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</si>
  <si>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</si>
  <si>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</si>
  <si>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</si>
  <si>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</si>
  <si>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</si>
  <si>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</si>
  <si>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</si>
  <si>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</si>
  <si>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</si>
  <si>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</si>
  <si>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</si>
  <si>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</si>
  <si>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</si>
  <si>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</si>
  <si>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</si>
  <si>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</si>
  <si>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</si>
  <si>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</si>
  <si>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</si>
  <si>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</si>
  <si>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</si>
  <si>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</si>
  <si>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</si>
  <si>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</si>
  <si>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</si>
  <si>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</si>
  <si>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</si>
  <si>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</si>
  <si>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</si>
  <si>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</si>
  <si>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</si>
  <si>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</si>
  <si>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</si>
  <si>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</si>
  <si>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</si>
  <si>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</si>
  <si>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</si>
  <si>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</si>
  <si>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</si>
  <si>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</si>
  <si>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</si>
  <si>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</si>
  <si>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</si>
  <si>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</si>
  <si>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</si>
  <si>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</si>
  <si>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</si>
  <si>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</si>
  <si>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</si>
  <si>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</si>
  <si>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</si>
  <si>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</si>
  <si>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</si>
  <si>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</si>
  <si>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</si>
  <si>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</si>
  <si>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</si>
  <si>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</si>
  <si>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</si>
  <si>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</si>
  <si>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</si>
  <si>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</si>
  <si>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</si>
  <si>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</si>
  <si>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</si>
  <si>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</si>
  <si>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</si>
  <si>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</si>
  <si>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</si>
  <si>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</si>
  <si>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</si>
  <si>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</si>
  <si>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</si>
  <si>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</si>
  <si>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</si>
  <si>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</si>
  <si>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</si>
  <si>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</si>
  <si>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</si>
  <si>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</si>
  <si>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</si>
  <si>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</si>
  <si>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</si>
  <si>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</si>
  <si>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</si>
  <si>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</si>
  <si>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</si>
  <si>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</si>
  <si>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</si>
  <si>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</si>
  <si>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</si>
  <si>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</si>
  <si>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</si>
  <si>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</si>
  <si>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</si>
  <si>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</si>
  <si>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</si>
  <si>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</si>
  <si>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</si>
  <si>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</si>
  <si>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</si>
  <si>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</si>
  <si>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</si>
  <si>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</si>
  <si>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</si>
  <si>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</si>
  <si>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</si>
  <si>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</si>
  <si>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</si>
  <si>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</si>
  <si>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</si>
  <si>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</si>
  <si>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</si>
  <si>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</si>
  <si>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</si>
  <si>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</si>
  <si>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</si>
  <si>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</si>
  <si>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</si>
  <si>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</si>
  <si>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</si>
  <si>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</si>
  <si>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</si>
  <si>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</si>
  <si>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</si>
  <si>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</si>
  <si>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</si>
  <si>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</si>
  <si>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</si>
  <si>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</si>
  <si>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</si>
  <si>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</si>
  <si>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</si>
  <si>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</si>
  <si>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</si>
  <si>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</si>
  <si>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</si>
  <si>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</si>
  <si>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</si>
  <si>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</si>
  <si>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</si>
  <si>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</si>
  <si>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</si>
  <si>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</si>
  <si>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</si>
  <si>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</si>
  <si>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</si>
  <si>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</si>
  <si>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</si>
  <si>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</si>
  <si>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</si>
  <si>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</si>
  <si>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</si>
  <si>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</si>
  <si>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</si>
  <si>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</si>
  <si>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</si>
  <si>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</si>
  <si>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</si>
  <si>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</si>
  <si>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</si>
  <si>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</si>
  <si>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</si>
  <si>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</si>
  <si>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</si>
  <si>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</si>
  <si>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</si>
  <si>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</si>
  <si>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</si>
  <si>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</si>
  <si>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</si>
  <si>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</si>
  <si>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</si>
  <si>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</si>
  <si>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</si>
  <si>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</si>
  <si>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</si>
  <si>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</si>
  <si>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</si>
  <si>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</si>
  <si>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</si>
  <si>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</si>
  <si>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</si>
  <si>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</si>
  <si>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</si>
  <si>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</si>
  <si>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</si>
  <si>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</si>
  <si>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</si>
  <si>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</si>
  <si>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</si>
  <si>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</si>
  <si>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</si>
  <si>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</si>
  <si>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</si>
  <si>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</si>
  <si>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</si>
  <si>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</si>
  <si>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</si>
  <si>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</si>
  <si>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</si>
  <si>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</si>
  <si>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</si>
  <si>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</si>
  <si>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</si>
  <si>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</si>
  <si>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</si>
  <si>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</si>
  <si>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</si>
  <si>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</si>
  <si>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</si>
  <si>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</si>
  <si>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</si>
  <si>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</si>
  <si>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</si>
  <si>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</si>
  <si>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</si>
  <si>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</si>
  <si>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</si>
  <si>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</si>
  <si>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</si>
  <si>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</si>
  <si>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</si>
  <si>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</si>
  <si>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</si>
  <si>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</si>
  <si>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</si>
  <si>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</si>
  <si>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</si>
  <si>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</si>
  <si>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</si>
  <si>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</si>
  <si>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</si>
  <si>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</si>
  <si>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</si>
  <si>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</si>
  <si>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</si>
  <si>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</si>
  <si>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</si>
  <si>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</si>
  <si>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</si>
  <si>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</si>
  <si>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</si>
  <si>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</si>
  <si>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</si>
  <si>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</si>
  <si>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</si>
  <si>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</si>
  <si>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</si>
  <si>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</si>
  <si>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</si>
  <si>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</si>
  <si>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</si>
  <si>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</si>
  <si>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</si>
  <si>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</si>
  <si>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</si>
  <si>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</si>
  <si>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</si>
  <si>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</si>
  <si>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</si>
  <si>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</si>
  <si>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</si>
  <si>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</si>
  <si>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</si>
  <si>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</si>
  <si>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</si>
  <si>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</si>
  <si>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</si>
  <si>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</si>
  <si>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</si>
  <si>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</si>
  <si>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</si>
  <si>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</si>
  <si>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</si>
  <si>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</si>
  <si>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</si>
  <si>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</si>
  <si>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</si>
  <si>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</si>
  <si>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</si>
  <si>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</si>
  <si>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</si>
  <si>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</si>
  <si>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</si>
  <si>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</si>
  <si>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</si>
  <si>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</si>
  <si>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</si>
  <si>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</si>
  <si>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</si>
  <si>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</si>
  <si>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</si>
  <si>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</si>
  <si>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</si>
  <si>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</si>
  <si>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</si>
  <si>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</si>
  <si>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</si>
  <si>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</si>
  <si>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</si>
  <si>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</si>
  <si>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</si>
  <si>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</si>
  <si>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</si>
  <si>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</si>
  <si>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</si>
  <si>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</si>
  <si>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</si>
  <si>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</si>
  <si>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</si>
  <si>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</si>
  <si>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</si>
  <si>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</si>
  <si>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</si>
  <si>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</si>
  <si>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</si>
  <si>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</si>
  <si>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</si>
  <si>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</si>
  <si>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</si>
  <si>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</si>
  <si>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</si>
  <si>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</si>
  <si>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</si>
  <si>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</si>
  <si>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</si>
  <si>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</si>
  <si>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</si>
  <si>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</si>
  <si>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</si>
  <si>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</si>
  <si>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</si>
  <si>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</si>
  <si>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</si>
  <si>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</si>
  <si>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</si>
  <si>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</si>
  <si>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</si>
  <si>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</si>
  <si>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</si>
  <si>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</si>
  <si>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</si>
  <si>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</si>
  <si>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</si>
  <si>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</si>
  <si>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</si>
  <si>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</si>
  <si>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</si>
  <si>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</si>
  <si>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</si>
  <si>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</si>
  <si>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</si>
  <si>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</si>
  <si>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</si>
  <si>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</si>
  <si>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</si>
  <si>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</si>
  <si>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</si>
  <si>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</si>
  <si>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</si>
  <si>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</si>
  <si>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</si>
  <si>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</si>
  <si>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</si>
  <si>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</si>
  <si>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</si>
  <si>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</si>
  <si>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</si>
  <si>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</si>
  <si>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</si>
  <si>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</si>
  <si>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</si>
  <si>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</si>
  <si>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</si>
  <si>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</si>
  <si>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</si>
  <si>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</si>
  <si>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</si>
  <si>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</si>
  <si>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</si>
  <si>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</si>
  <si>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</si>
  <si>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</si>
  <si>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</si>
  <si>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</si>
  <si>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</si>
  <si>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</si>
  <si>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</si>
  <si>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</si>
  <si>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</si>
  <si>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</si>
  <si>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</si>
  <si>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</si>
  <si>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</si>
  <si>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</si>
  <si>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</si>
  <si>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</si>
  <si>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</si>
  <si>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</si>
  <si>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</si>
  <si>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</si>
  <si>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</si>
  <si>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</si>
  <si>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</si>
  <si>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</si>
  <si>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</si>
  <si>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</si>
  <si>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</si>
  <si>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</si>
  <si>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</si>
  <si>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</si>
  <si>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</si>
  <si>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</si>
  <si>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</si>
  <si>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</si>
  <si>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</si>
  <si>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</si>
  <si>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</si>
  <si>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</si>
  <si>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</si>
  <si>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</si>
  <si>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</si>
  <si>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</si>
  <si>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</si>
  <si>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</si>
  <si>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</si>
  <si>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</si>
  <si>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</si>
  <si>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</si>
  <si>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</si>
  <si>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</si>
  <si>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</si>
  <si>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</si>
  <si>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</si>
  <si>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</si>
  <si>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</si>
  <si>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</si>
  <si>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</si>
  <si>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</si>
  <si>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</si>
  <si>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</si>
  <si>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</si>
  <si>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</si>
  <si>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</si>
  <si>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</si>
  <si>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</si>
  <si>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</si>
  <si>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</si>
  <si>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</si>
  <si>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</si>
  <si>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</si>
  <si>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</si>
  <si>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</si>
  <si>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</si>
  <si>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</si>
  <si>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</si>
  <si>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</si>
  <si>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</si>
  <si>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</si>
  <si>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</si>
  <si>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</si>
  <si>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</si>
  <si>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</si>
  <si>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</si>
  <si>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</si>
  <si>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</si>
  <si>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</si>
  <si>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</si>
  <si>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</si>
  <si>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</si>
  <si>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</si>
  <si>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</si>
  <si>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</si>
  <si>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</si>
  <si>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</si>
  <si>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</si>
  <si>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</si>
  <si>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</si>
  <si>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</si>
  <si>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</si>
  <si>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</si>
  <si>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</si>
  <si>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</si>
  <si>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</si>
  <si>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</si>
  <si>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</si>
  <si>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</si>
  <si>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</si>
  <si>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</si>
  <si>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</si>
  <si>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</si>
  <si>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</si>
  <si>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</si>
  <si>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</si>
  <si>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</si>
  <si>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</si>
  <si>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</si>
  <si>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</si>
  <si>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</si>
  <si>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</si>
  <si>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</si>
  <si>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</si>
  <si>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</si>
  <si>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</si>
  <si>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</si>
  <si>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</si>
  <si>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</si>
  <si>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</si>
  <si>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</si>
  <si>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</si>
  <si>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</si>
  <si>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</si>
  <si>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</si>
  <si>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</si>
  <si>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</si>
  <si>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</si>
  <si>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</si>
  <si>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</si>
  <si>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</si>
  <si>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</si>
  <si>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</si>
  <si>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</si>
  <si>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</si>
  <si>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</si>
  <si>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</si>
  <si>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</si>
  <si>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</si>
  <si>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</si>
  <si>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</si>
  <si>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</si>
  <si>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</si>
  <si>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</si>
  <si>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</si>
  <si>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</si>
  <si>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</si>
  <si>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</si>
  <si>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</si>
  <si>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</si>
  <si>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</si>
  <si>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</si>
  <si>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</si>
  <si>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</si>
  <si>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</si>
  <si>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</si>
  <si>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</si>
  <si>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</si>
  <si>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</si>
  <si>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</si>
  <si>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</si>
  <si>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</si>
  <si>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</si>
  <si>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</si>
  <si>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</si>
  <si>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</si>
  <si>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</si>
  <si>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</si>
  <si>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</si>
  <si>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</si>
  <si>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</si>
  <si>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</si>
  <si>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</si>
  <si>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</si>
  <si>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</si>
  <si>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</si>
  <si>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</si>
  <si>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</si>
  <si>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</si>
  <si>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</si>
  <si>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</si>
  <si>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</si>
  <si>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</si>
  <si>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</si>
  <si>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</si>
  <si>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</si>
  <si>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</si>
  <si>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</si>
  <si>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</si>
  <si>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</si>
  <si>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</si>
  <si>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</si>
  <si>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</si>
  <si>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</si>
  <si>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</si>
  <si>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</si>
  <si>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</si>
  <si>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</si>
  <si>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</si>
  <si>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</si>
  <si>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</si>
  <si>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</si>
  <si>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</si>
  <si>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</si>
  <si>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</si>
  <si>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</si>
  <si>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</si>
  <si>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</si>
  <si>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</si>
  <si>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</si>
  <si>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</si>
  <si>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</si>
  <si>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</si>
  <si>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</si>
  <si>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</si>
  <si>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</si>
  <si>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</si>
  <si>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</si>
  <si>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</si>
  <si>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</si>
  <si>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</si>
  <si>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</si>
  <si>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</si>
  <si>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</si>
  <si>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</si>
  <si>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</si>
  <si>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</si>
  <si>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</si>
  <si>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</si>
  <si>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</si>
  <si>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</si>
  <si>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</si>
  <si>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</si>
  <si>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</si>
  <si>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</si>
  <si>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</si>
  <si>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</si>
  <si>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</si>
  <si>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</si>
  <si>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</si>
  <si>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</si>
  <si>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</si>
  <si>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</si>
  <si>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</si>
  <si>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</si>
  <si>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</si>
  <si>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</si>
  <si>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</si>
  <si>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</si>
  <si>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</si>
  <si>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</si>
  <si>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</si>
  <si>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</si>
  <si>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</si>
  <si>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</si>
  <si>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</si>
  <si>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</si>
  <si>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</si>
  <si>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</si>
  <si>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</si>
  <si>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</si>
  <si>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</si>
  <si>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</si>
  <si>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</si>
  <si>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</si>
  <si>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</si>
  <si>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</si>
  <si>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</si>
  <si>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</si>
  <si>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</si>
  <si>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</si>
  <si>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</si>
  <si>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</si>
  <si>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</si>
  <si>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</si>
  <si>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</si>
  <si>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</si>
  <si>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</si>
  <si>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</si>
  <si>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</si>
  <si>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</si>
  <si>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</si>
  <si>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</si>
  <si>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</si>
  <si>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</si>
  <si>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</si>
  <si>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</si>
  <si>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</si>
  <si>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</si>
  <si>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</si>
  <si>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</si>
  <si>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</si>
  <si>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</si>
  <si>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</si>
  <si>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</si>
  <si>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</si>
  <si>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</si>
  <si>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</si>
  <si>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</si>
  <si>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</si>
  <si>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</si>
  <si>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</si>
  <si>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</si>
  <si>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</si>
  <si>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</si>
  <si>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</si>
  <si>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</si>
  <si>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</si>
  <si>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</si>
  <si>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</si>
  <si>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</si>
  <si>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</si>
  <si>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</si>
  <si>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</si>
  <si>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</si>
  <si>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</si>
  <si>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</si>
  <si>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</si>
  <si>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</si>
  <si>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</si>
  <si>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</si>
  <si>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</si>
  <si>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</si>
  <si>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</si>
  <si>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</si>
  <si>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</si>
  <si>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</si>
  <si>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</si>
  <si>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</si>
  <si>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</si>
  <si>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</si>
  <si>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</si>
  <si>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</si>
  <si>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</si>
  <si>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</si>
  <si>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</si>
  <si>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</si>
  <si>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</si>
  <si>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</si>
  <si>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</si>
  <si>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</si>
  <si>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</si>
  <si>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</si>
  <si>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</si>
  <si>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</si>
  <si>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</si>
  <si>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</si>
  <si>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</si>
  <si>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</si>
  <si>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</si>
  <si>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</si>
  <si>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</si>
  <si>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</si>
  <si>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</si>
  <si>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</si>
  <si>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</si>
  <si>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</si>
  <si>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</si>
  <si>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</si>
  <si>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</si>
  <si>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</si>
  <si>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</si>
  <si>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</si>
  <si>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</si>
  <si>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</si>
  <si>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</si>
  <si>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</si>
  <si>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</si>
  <si>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</si>
  <si>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</si>
  <si>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</si>
  <si>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</si>
  <si>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</si>
  <si>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</si>
  <si>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</si>
  <si>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</si>
  <si>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</si>
  <si>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</si>
  <si>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</si>
  <si>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</si>
  <si>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</si>
  <si>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</si>
  <si>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</si>
  <si>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</si>
  <si>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</si>
  <si>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</si>
  <si>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</si>
  <si>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</si>
  <si>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</si>
  <si>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</si>
  <si>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</si>
  <si>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</si>
  <si>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</si>
  <si>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</si>
  <si>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</si>
  <si>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</si>
  <si>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</si>
  <si>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</si>
  <si>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</si>
  <si>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</si>
  <si>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</si>
  <si>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</si>
  <si>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</si>
  <si>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</si>
  <si>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</si>
  <si>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</si>
  <si>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</si>
  <si>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</si>
  <si>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</si>
  <si>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</si>
  <si>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</si>
  <si>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</si>
  <si>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</si>
  <si>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</si>
  <si>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</si>
  <si>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</si>
  <si>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</si>
  <si>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</si>
  <si>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</si>
  <si>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</si>
  <si>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</si>
  <si>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</si>
  <si>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</si>
  <si>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</si>
  <si>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</si>
  <si>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</si>
  <si>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</si>
  <si>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</si>
  <si>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</si>
  <si>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</si>
  <si>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</si>
  <si>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</si>
  <si>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</si>
  <si>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</si>
  <si>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</si>
  <si>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</si>
  <si>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</si>
  <si>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</si>
  <si>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</si>
  <si>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</si>
  <si>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</si>
  <si>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</si>
  <si>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</si>
  <si>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</si>
  <si>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</si>
  <si>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</si>
  <si>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</si>
  <si>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</si>
  <si>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</si>
  <si>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</si>
  <si>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</si>
  <si>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</si>
  <si>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</si>
  <si>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</si>
  <si>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</si>
  <si>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</si>
  <si>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</si>
  <si>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</si>
  <si>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</si>
  <si>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</si>
  <si>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</si>
  <si>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</si>
  <si>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</si>
  <si>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</si>
  <si>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</si>
  <si>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</si>
  <si>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</si>
  <si>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</si>
  <si>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</si>
  <si>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</si>
  <si>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</si>
  <si>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</si>
  <si>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</si>
  <si>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</si>
  <si>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</si>
  <si>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</si>
  <si>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</si>
  <si>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</si>
  <si>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</si>
  <si>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</si>
  <si>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</si>
  <si>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</si>
  <si>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</si>
  <si>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</si>
  <si>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</si>
  <si>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</si>
  <si>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</si>
  <si>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</si>
  <si>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</si>
  <si>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</si>
  <si>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</si>
  <si>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</si>
  <si>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</si>
  <si>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</si>
  <si>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</si>
  <si>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</si>
  <si>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</si>
  <si>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</si>
  <si>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</si>
  <si>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</si>
  <si>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</si>
  <si>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</si>
  <si>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</si>
  <si>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</si>
  <si>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</si>
  <si>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</si>
  <si>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</si>
  <si>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</si>
  <si>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</si>
  <si>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</si>
  <si>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</si>
  <si>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</si>
  <si>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</si>
  <si>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</si>
  <si>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</si>
  <si>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</si>
  <si>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</si>
  <si>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</si>
  <si>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</si>
  <si>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</si>
  <si>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</si>
  <si>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</si>
  <si>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</si>
  <si>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</si>
  <si>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</si>
  <si>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</si>
  <si>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</si>
  <si>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</si>
  <si>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</si>
  <si>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</si>
  <si>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</si>
  <si>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</si>
  <si>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</si>
  <si>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</si>
  <si>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</si>
  <si>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</si>
  <si>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</si>
  <si>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</si>
  <si>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</si>
  <si>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</si>
  <si>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</si>
  <si>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</si>
  <si>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</si>
  <si>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</si>
  <si>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</si>
  <si>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</si>
  <si>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</si>
  <si>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</si>
  <si>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</si>
  <si>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</si>
  <si>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</si>
  <si>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</si>
  <si>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</si>
  <si>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</si>
  <si>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</si>
  <si>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</si>
  <si>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</si>
  <si>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</si>
  <si>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</si>
  <si>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</si>
  <si>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</si>
  <si>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</si>
  <si>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</si>
  <si>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</si>
  <si>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</si>
  <si>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</si>
  <si>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</si>
  <si>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</si>
  <si>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</si>
  <si>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</si>
  <si>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</si>
  <si>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</si>
  <si>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</si>
  <si>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</si>
  <si>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</si>
  <si>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</si>
  <si>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</si>
  <si>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</si>
  <si>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</si>
  <si>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</si>
  <si>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</si>
  <si>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</si>
  <si>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</si>
  <si>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</si>
  <si>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</si>
  <si>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</si>
  <si>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</si>
  <si>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</si>
  <si>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</si>
  <si>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</si>
  <si>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</si>
  <si>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</si>
  <si>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</si>
  <si>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</si>
  <si>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</si>
  <si>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</si>
  <si>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</si>
  <si>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</si>
  <si>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</si>
  <si>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</si>
  <si>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</si>
  <si>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</si>
  <si>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</si>
  <si>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</si>
  <si>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</si>
  <si>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</si>
  <si>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</si>
  <si>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</si>
  <si>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</si>
  <si>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</si>
  <si>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</si>
  <si>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</si>
  <si>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</si>
  <si>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</si>
  <si>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</si>
  <si>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</si>
  <si>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</si>
  <si>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</si>
  <si>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</si>
  <si>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</si>
  <si>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</si>
  <si>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</si>
  <si>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</si>
  <si>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</si>
  <si>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</si>
  <si>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</si>
  <si>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</si>
  <si>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</si>
  <si>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</si>
  <si>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</si>
  <si>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</si>
  <si>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</si>
  <si>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</si>
  <si>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</si>
  <si>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</si>
  <si>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</si>
  <si>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</si>
  <si>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</si>
  <si>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</si>
  <si>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</si>
  <si>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</si>
  <si>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</si>
  <si>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</si>
  <si>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</si>
  <si>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</si>
  <si>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</si>
  <si>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</si>
  <si>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</si>
  <si>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</si>
  <si>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</si>
  <si>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</si>
  <si>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</si>
  <si>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</si>
  <si>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</si>
  <si>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</si>
  <si>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</si>
  <si>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</si>
  <si>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</si>
  <si>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</si>
  <si>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</si>
  <si>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</si>
  <si>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</si>
  <si>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</si>
  <si>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</si>
  <si>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</si>
  <si>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</si>
  <si>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</si>
  <si>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</si>
  <si>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</si>
  <si>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</si>
  <si>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</si>
  <si>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</si>
  <si>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</si>
  <si>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</si>
  <si>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</si>
  <si>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</si>
  <si>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</si>
  <si>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</si>
  <si>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</si>
  <si>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</si>
  <si>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</si>
  <si>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</si>
  <si>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</si>
  <si>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</si>
  <si>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</si>
  <si>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</si>
  <si>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</si>
  <si>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</si>
  <si>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</si>
  <si>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</si>
  <si>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</si>
  <si>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</si>
  <si>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</si>
  <si>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</si>
  <si>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</si>
  <si>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</si>
  <si>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</si>
  <si>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</si>
  <si>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</si>
  <si>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</si>
  <si>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</si>
  <si>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</si>
  <si>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</si>
  <si>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</si>
  <si>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</si>
  <si>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</si>
  <si>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</si>
  <si>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</si>
  <si>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</si>
  <si>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</si>
  <si>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</si>
  <si>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</si>
  <si>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</si>
  <si>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</si>
  <si>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</si>
  <si>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</si>
  <si>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</si>
  <si>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</si>
  <si>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</si>
  <si>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</si>
  <si>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</si>
  <si>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</si>
  <si>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</si>
  <si>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</si>
  <si>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</si>
  <si>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</si>
  <si>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</si>
  <si>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</si>
  <si>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</si>
  <si>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</si>
  <si>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</si>
  <si>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</si>
  <si>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</si>
  <si>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</si>
  <si>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</si>
  <si>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</si>
  <si>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</si>
  <si>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</si>
  <si>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</si>
  <si>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</si>
  <si>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</si>
  <si>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</si>
  <si>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</si>
  <si>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</si>
  <si>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</si>
  <si>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</si>
  <si>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</si>
  <si>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</si>
  <si>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</si>
  <si>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</si>
  <si>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</si>
  <si>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</si>
  <si>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</si>
  <si>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</si>
  <si>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</si>
  <si>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</si>
  <si>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</si>
  <si>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</si>
  <si>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</si>
  <si>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</si>
  <si>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</si>
  <si>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</si>
  <si>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</si>
  <si>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</si>
  <si>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</si>
  <si>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</si>
  <si>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</si>
  <si>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</si>
  <si>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</si>
  <si>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</si>
  <si>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</si>
  <si>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</si>
  <si>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</si>
  <si>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</si>
  <si>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</si>
  <si>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</si>
  <si>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</si>
  <si>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</si>
  <si>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</si>
  <si>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</si>
  <si>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</si>
  <si>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</si>
  <si>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</si>
  <si>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</si>
  <si>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</si>
  <si>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</si>
  <si>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</si>
  <si>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</si>
  <si>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</si>
  <si>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</si>
  <si>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</si>
  <si>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</si>
  <si>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</si>
  <si>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</si>
  <si>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</si>
  <si>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</si>
  <si>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</si>
  <si>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</si>
  <si>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</si>
  <si>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</si>
  <si>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</si>
  <si>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</si>
  <si>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</si>
  <si>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</si>
  <si>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</si>
  <si>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</si>
  <si>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</si>
  <si>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</si>
  <si>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</si>
  <si>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</si>
  <si>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</si>
  <si>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</si>
  <si>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</si>
  <si>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</si>
  <si>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</si>
  <si>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</si>
  <si>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</si>
  <si>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</si>
  <si>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</si>
  <si>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</si>
  <si>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</si>
  <si>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</si>
  <si>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</si>
  <si>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</si>
  <si>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</si>
  <si>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</si>
  <si>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</si>
  <si>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</si>
  <si>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</si>
  <si>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</si>
  <si>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</si>
  <si>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</si>
  <si>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</si>
  <si>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</si>
  <si>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</si>
  <si>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</si>
  <si>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</si>
  <si>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</si>
  <si>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</si>
  <si>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</si>
  <si>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</si>
  <si>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</si>
  <si>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</si>
  <si>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</si>
  <si>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</si>
  <si>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</si>
  <si>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</si>
  <si>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</si>
  <si>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</si>
  <si>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</si>
  <si>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</si>
  <si>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</si>
  <si>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</si>
  <si>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</si>
  <si>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</si>
  <si>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</si>
  <si>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</si>
  <si>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</si>
  <si>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</si>
  <si>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</si>
  <si>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</si>
  <si>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</si>
  <si>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</si>
  <si>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</si>
  <si>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</si>
  <si>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</si>
  <si>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</si>
  <si>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</si>
  <si>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</si>
  <si>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</si>
  <si>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</si>
  <si>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</si>
  <si>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</si>
  <si>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</si>
  <si>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</si>
  <si>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</si>
  <si>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</si>
  <si>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</si>
  <si>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</si>
  <si>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</si>
  <si>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</si>
  <si>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</si>
  <si>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</si>
  <si>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</si>
  <si>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</si>
  <si>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</si>
  <si>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</si>
  <si>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</si>
  <si>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</si>
  <si>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</si>
  <si>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</si>
  <si>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</si>
  <si>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</si>
  <si>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</si>
  <si>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</si>
  <si>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</si>
  <si>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</si>
  <si>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</si>
  <si>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</si>
  <si>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</si>
  <si>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</si>
  <si>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</si>
  <si>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</si>
  <si>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</si>
  <si>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</si>
  <si>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</si>
  <si>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</si>
  <si>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</si>
  <si>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</si>
  <si>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</si>
  <si>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</si>
  <si>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</si>
  <si>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</si>
  <si>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</si>
  <si>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</si>
  <si>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</si>
  <si>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</si>
  <si>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</si>
  <si>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</si>
  <si>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</si>
  <si>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</si>
  <si>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</si>
  <si>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</si>
  <si>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</si>
  <si>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</si>
  <si>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</si>
  <si>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</si>
  <si>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</si>
  <si>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</si>
  <si>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</si>
  <si>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</si>
  <si>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</si>
  <si>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</si>
  <si>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</si>
  <si>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</si>
  <si>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</si>
  <si>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</si>
  <si>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</si>
  <si>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</si>
  <si>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</si>
  <si>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</si>
  <si>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</si>
  <si>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</si>
  <si>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</si>
  <si>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</si>
  <si>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</si>
  <si>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</si>
  <si>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</si>
  <si>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</si>
  <si>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</si>
  <si>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</si>
  <si>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</si>
  <si>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</si>
  <si>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</si>
  <si>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</si>
  <si>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</si>
  <si>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</si>
  <si>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</si>
  <si>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</si>
  <si>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</si>
  <si>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</si>
  <si>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</si>
  <si>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</si>
  <si>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</si>
  <si>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</si>
  <si>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</si>
  <si>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</si>
  <si>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</si>
  <si>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</si>
  <si>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</si>
  <si>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</si>
  <si>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</si>
  <si>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</si>
  <si>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</si>
  <si>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</si>
  <si>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</si>
  <si>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</si>
  <si>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</si>
  <si>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</si>
  <si>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</si>
  <si>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</si>
  <si>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</si>
  <si>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</si>
  <si>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</si>
  <si>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</si>
  <si>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</si>
  <si>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</si>
  <si>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</si>
  <si>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</si>
  <si>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</si>
  <si>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</si>
  <si>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</si>
  <si>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</si>
  <si>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</si>
  <si>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</si>
  <si>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</si>
  <si>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</si>
  <si>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</si>
  <si>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</si>
  <si>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</si>
  <si>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</si>
  <si>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</si>
  <si>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</si>
  <si>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</si>
  <si>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</si>
  <si>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</si>
  <si>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</si>
  <si>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</si>
  <si>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</si>
  <si>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</si>
  <si>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</si>
  <si>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</si>
  <si>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</si>
  <si>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</si>
  <si>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</si>
  <si>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</si>
  <si>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</si>
  <si>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</si>
  <si>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</si>
  <si>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</si>
  <si>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</si>
  <si>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</si>
  <si>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</si>
  <si>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</si>
  <si>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</si>
  <si>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</si>
  <si>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</si>
  <si>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</si>
  <si>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</si>
  <si>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</si>
  <si>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</si>
  <si>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</si>
  <si>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</si>
  <si>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</si>
  <si>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</si>
  <si>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</si>
  <si>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</si>
  <si>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</si>
  <si>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</si>
  <si>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</si>
  <si>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</si>
  <si>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</si>
  <si>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</si>
  <si>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</si>
  <si>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</si>
  <si>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</si>
  <si>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</si>
  <si>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</si>
  <si>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</si>
  <si>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</si>
  <si>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</si>
  <si>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</si>
  <si>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</si>
  <si>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</si>
  <si>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</si>
  <si>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</si>
  <si>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</si>
  <si>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</si>
  <si>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</si>
  <si>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</si>
  <si>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</si>
  <si>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</si>
  <si>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</si>
  <si>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</si>
  <si>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</si>
  <si>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</si>
  <si>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</si>
  <si>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</si>
  <si>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</si>
  <si>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</si>
  <si>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</si>
  <si>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</si>
  <si>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</si>
  <si>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</si>
  <si>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</si>
  <si>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</si>
  <si>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</si>
  <si>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</si>
  <si>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</si>
  <si>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</si>
  <si>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</si>
  <si>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</si>
  <si>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</si>
  <si>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</si>
  <si>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</si>
  <si>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</si>
  <si>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</si>
  <si>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</si>
  <si>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</si>
  <si>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</si>
  <si>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</si>
  <si>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</si>
  <si>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</si>
  <si>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</si>
  <si>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</si>
  <si>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</si>
  <si>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</si>
  <si>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</si>
  <si>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</si>
  <si>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</si>
  <si>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</si>
  <si>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</si>
  <si>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</si>
  <si>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</si>
  <si>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</si>
  <si>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</si>
  <si>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</si>
  <si>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</si>
  <si>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</si>
  <si>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</si>
  <si>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</si>
  <si>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</si>
  <si>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</si>
  <si>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</si>
  <si>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</si>
  <si>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</si>
  <si>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</si>
  <si>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</si>
  <si>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</si>
  <si>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</si>
  <si>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</si>
  <si>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</si>
  <si>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</si>
  <si>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</si>
  <si>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</si>
  <si>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</si>
  <si>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</si>
  <si>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</si>
  <si>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</si>
  <si>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</si>
  <si>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</si>
  <si>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</si>
  <si>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</si>
  <si>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</si>
  <si>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</si>
  <si>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</si>
  <si>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</si>
  <si>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</si>
  <si>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</si>
  <si>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</si>
  <si>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</si>
  <si>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</si>
  <si>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</si>
  <si>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</si>
  <si>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</si>
  <si>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</si>
  <si>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</si>
  <si>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</si>
  <si>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</si>
  <si>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</si>
  <si>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</si>
  <si>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</si>
  <si>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</si>
  <si>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</si>
  <si>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</si>
  <si>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</si>
  <si>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</si>
  <si>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</si>
  <si>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</si>
  <si>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</si>
  <si>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</si>
  <si>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</si>
  <si>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</si>
  <si>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</si>
  <si>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</si>
  <si>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</si>
  <si>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</si>
  <si>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</si>
  <si>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</si>
  <si>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</si>
  <si>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</si>
  <si>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</si>
  <si>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</si>
  <si>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</si>
  <si>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</si>
  <si>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</si>
  <si>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</si>
  <si>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</si>
  <si>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</si>
  <si>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</si>
  <si>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</si>
  <si>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</si>
  <si>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</si>
  <si>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</si>
  <si>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</si>
  <si>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</si>
  <si>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</si>
  <si>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</si>
  <si>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</si>
  <si>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</si>
  <si>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</si>
  <si>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</si>
  <si>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</si>
  <si>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</si>
  <si>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</si>
  <si>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</si>
  <si>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</si>
  <si>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</si>
  <si>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</si>
  <si>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</si>
  <si>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</si>
  <si>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</si>
  <si>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</si>
  <si>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</si>
  <si>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</si>
  <si>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</si>
  <si>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</si>
  <si>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</si>
  <si>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</si>
  <si>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</si>
  <si>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</si>
  <si>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</si>
  <si>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</si>
  <si>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</si>
  <si>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</si>
  <si>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</si>
  <si>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</si>
  <si>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</si>
  <si>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</si>
  <si>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</si>
  <si>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</si>
  <si>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</si>
  <si>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</si>
  <si>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</si>
  <si>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</si>
  <si>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</si>
  <si>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</si>
  <si>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</si>
  <si>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</si>
  <si>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</si>
  <si>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</si>
  <si>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</si>
  <si>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</si>
  <si>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</si>
  <si>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</si>
  <si>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</si>
  <si>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</si>
  <si>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</si>
  <si>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</si>
  <si>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</si>
  <si>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</si>
  <si>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</si>
  <si>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</si>
  <si>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</si>
  <si>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</si>
  <si>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</si>
  <si>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</si>
  <si>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</si>
  <si>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</si>
  <si>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</si>
  <si>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</si>
  <si>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</si>
  <si>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</si>
  <si>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</si>
  <si>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</si>
  <si>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</si>
  <si>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</si>
  <si>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</si>
  <si>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</si>
  <si>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</si>
  <si>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</si>
  <si>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</si>
  <si>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</si>
  <si>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</si>
  <si>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</si>
  <si>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</si>
  <si>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</si>
  <si>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</si>
  <si>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</si>
  <si>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</si>
  <si>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</si>
  <si>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</si>
  <si>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</si>
  <si>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</si>
  <si>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</si>
  <si>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</si>
  <si>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</si>
  <si>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</si>
  <si>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</si>
  <si>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</si>
  <si>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</si>
  <si>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</si>
  <si>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</si>
  <si>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</si>
  <si>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</si>
  <si>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</si>
  <si>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</si>
  <si>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</si>
  <si>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</si>
  <si>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</si>
  <si>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</si>
  <si>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</si>
  <si>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</si>
  <si>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</si>
  <si>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</si>
  <si>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</si>
  <si>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</si>
  <si>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</si>
  <si>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</si>
  <si>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</si>
  <si>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</si>
  <si>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</si>
  <si>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</si>
  <si>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</si>
  <si>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</si>
  <si>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</si>
  <si>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</si>
  <si>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</si>
  <si>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</si>
  <si>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</si>
  <si>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</si>
  <si>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</si>
  <si>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</si>
  <si>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</si>
  <si>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</si>
  <si>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</si>
  <si>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</si>
  <si>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</si>
  <si>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</si>
  <si>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</si>
  <si>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</si>
  <si>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</si>
  <si>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</si>
  <si>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</si>
  <si>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</si>
  <si>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</si>
  <si>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</si>
  <si>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</si>
  <si>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</si>
  <si>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</si>
  <si>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</si>
  <si>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</si>
  <si>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</si>
  <si>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</si>
  <si>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</si>
  <si>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</si>
  <si>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</si>
  <si>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</si>
  <si>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</si>
  <si>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</si>
  <si>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</si>
  <si>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</si>
  <si>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</si>
  <si>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</si>
  <si>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</si>
  <si>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</si>
  <si>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</si>
  <si>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</si>
  <si>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</si>
  <si>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</si>
  <si>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</si>
  <si>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</si>
  <si>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</si>
  <si>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</si>
  <si>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</si>
  <si>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</si>
  <si>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</si>
  <si>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</si>
  <si>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</si>
  <si>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</si>
  <si>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</si>
  <si>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</si>
  <si>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</si>
  <si>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</si>
  <si>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</si>
  <si>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</si>
  <si>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</si>
  <si>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</si>
  <si>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</si>
  <si>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</si>
  <si>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</si>
  <si>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</si>
  <si>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</si>
  <si>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</si>
  <si>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</si>
  <si>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</si>
  <si>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</si>
  <si>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</si>
  <si>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</si>
  <si>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</si>
  <si>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</si>
  <si>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</si>
  <si>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</si>
  <si>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</si>
  <si>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</si>
  <si>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</si>
  <si>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</si>
  <si>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</si>
  <si>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</si>
  <si>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</si>
  <si>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</si>
  <si>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</si>
  <si>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</si>
  <si>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</si>
  <si>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</si>
  <si>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</si>
  <si>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</si>
  <si>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</si>
  <si>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</si>
  <si>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</si>
  <si>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</si>
  <si>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</si>
  <si>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</si>
  <si>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</si>
  <si>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</si>
  <si>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</si>
  <si>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</si>
  <si>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</si>
  <si>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</si>
  <si>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</si>
  <si>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</si>
  <si>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</si>
  <si>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</si>
  <si>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</si>
  <si>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</si>
  <si>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</si>
  <si>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</si>
  <si>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</si>
  <si>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</si>
  <si>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</si>
  <si>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</si>
  <si>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</si>
  <si>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</si>
  <si>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</si>
  <si>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</si>
  <si>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</si>
  <si>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</si>
  <si>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</si>
  <si>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</si>
  <si>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</si>
  <si>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</si>
  <si>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</si>
  <si>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</si>
  <si>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</si>
  <si>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</si>
  <si>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</si>
  <si>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</si>
  <si>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</si>
  <si>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</si>
  <si>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</si>
  <si>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</si>
  <si>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</si>
  <si>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</si>
  <si>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</si>
  <si>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</si>
  <si>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</si>
  <si>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</si>
  <si>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</si>
  <si>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</si>
  <si>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</si>
  <si>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</si>
  <si>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</si>
  <si>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</si>
  <si>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</si>
  <si>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</si>
  <si>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</si>
  <si>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</si>
  <si>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</si>
  <si>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</si>
  <si>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</si>
  <si>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</si>
  <si>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</si>
  <si>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</si>
  <si>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</si>
  <si>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</si>
  <si>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</si>
  <si>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</si>
  <si>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</si>
  <si>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</si>
  <si>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</si>
  <si>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</si>
  <si>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</si>
  <si>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</si>
  <si>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</si>
  <si>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</si>
  <si>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</si>
  <si>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</si>
  <si>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</si>
  <si>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</si>
  <si>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</si>
  <si>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</si>
  <si>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</si>
  <si>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</si>
  <si>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</si>
  <si>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</si>
  <si>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</si>
  <si>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</si>
  <si>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</si>
  <si>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</si>
  <si>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</si>
  <si>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</si>
  <si>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</si>
  <si>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</si>
  <si>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</si>
  <si>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</si>
  <si>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</si>
  <si>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</si>
  <si>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</si>
  <si>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</si>
  <si>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</si>
  <si>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</si>
  <si>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</si>
  <si>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</si>
  <si>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</si>
  <si>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</si>
  <si>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</si>
  <si>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</si>
  <si>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</si>
  <si>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</si>
  <si>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</si>
  <si>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</si>
  <si>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</si>
  <si>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</si>
  <si>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</si>
  <si>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</si>
  <si>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</si>
  <si>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</si>
  <si>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</si>
  <si>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</si>
  <si>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</si>
  <si>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</si>
  <si>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</si>
  <si>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</si>
  <si>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</si>
  <si>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</si>
  <si>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</si>
  <si>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</si>
  <si>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</si>
  <si>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</si>
  <si>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</si>
  <si>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</si>
  <si>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</si>
  <si>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</si>
  <si>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</si>
  <si>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</si>
  <si>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</si>
  <si>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</si>
  <si>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</si>
  <si>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</si>
  <si>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</si>
  <si>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</si>
  <si>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</si>
  <si>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</si>
  <si>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</si>
  <si>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</si>
  <si>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</si>
  <si>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</si>
  <si>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</si>
  <si>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</si>
  <si>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</si>
  <si>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</si>
  <si>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</si>
  <si>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</si>
  <si>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</si>
  <si>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</si>
  <si>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</si>
  <si>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</si>
  <si>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</si>
  <si>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</si>
  <si>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</si>
  <si>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</si>
  <si>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</si>
  <si>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</si>
  <si>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</si>
  <si>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</si>
  <si>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</si>
  <si>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</si>
  <si>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</si>
  <si>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</si>
  <si>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</si>
  <si>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</si>
  <si>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</si>
  <si>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</si>
  <si>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</si>
  <si>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</si>
  <si>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</si>
  <si>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</si>
  <si>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</si>
  <si>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</si>
  <si>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</si>
  <si>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</si>
  <si>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</si>
  <si>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</si>
  <si>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</si>
  <si>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</si>
  <si>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</si>
  <si>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</si>
  <si>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</si>
  <si>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</si>
  <si>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</si>
  <si>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</si>
  <si>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</si>
  <si>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</si>
  <si>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</si>
  <si>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</si>
  <si>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</si>
  <si>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</si>
  <si>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</si>
  <si>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</si>
  <si>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</si>
  <si>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</si>
  <si>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</si>
  <si>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</si>
  <si>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</si>
  <si>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</si>
  <si>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</si>
  <si>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</si>
  <si>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</si>
  <si>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</si>
  <si>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</si>
  <si>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</si>
  <si>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</si>
  <si>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</si>
  <si>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</si>
  <si>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</si>
  <si>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</si>
  <si>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</si>
  <si>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</si>
  <si>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</si>
  <si>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</si>
  <si>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</si>
  <si>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</si>
  <si>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</si>
  <si>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</si>
  <si>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</si>
  <si>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</si>
  <si>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</si>
  <si>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</si>
  <si>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</si>
  <si>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</si>
  <si>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</si>
  <si>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</si>
  <si>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</si>
  <si>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</si>
  <si>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</si>
  <si>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</si>
  <si>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</si>
  <si>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</si>
  <si>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</si>
  <si>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</si>
  <si>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</si>
  <si>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</si>
  <si>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</si>
  <si>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</si>
  <si>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</si>
  <si>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</si>
  <si>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</si>
  <si>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</si>
  <si>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</si>
  <si>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</si>
  <si>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</si>
  <si>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</si>
  <si>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</si>
  <si>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</si>
  <si>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</si>
  <si>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</si>
  <si>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</si>
  <si>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</si>
  <si>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</si>
  <si>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</si>
  <si>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</si>
  <si>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</si>
  <si>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</si>
  <si>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</si>
  <si>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</si>
  <si>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</si>
  <si>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</si>
  <si>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</si>
  <si>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</si>
  <si>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</si>
  <si>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</si>
  <si>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</si>
  <si>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</si>
  <si>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</si>
  <si>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</si>
  <si>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</si>
  <si>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</si>
  <si>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</si>
  <si>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</si>
  <si>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</si>
  <si>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</si>
  <si>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</si>
  <si>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</si>
  <si>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</si>
  <si>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</si>
  <si>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</si>
  <si>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</si>
  <si>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</si>
  <si>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</si>
  <si>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</si>
  <si>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</si>
  <si>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</si>
  <si>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</si>
  <si>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</si>
  <si>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</si>
  <si>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</si>
  <si>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</si>
  <si>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</si>
  <si>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</si>
  <si>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</si>
  <si>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</si>
  <si>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</si>
  <si>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</si>
  <si>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</si>
  <si>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</si>
  <si>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</si>
  <si>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</si>
  <si>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</si>
  <si>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</si>
  <si>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</si>
  <si>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</si>
  <si>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</si>
  <si>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</si>
  <si>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</si>
  <si>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</si>
  <si>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</si>
  <si>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</si>
  <si>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</si>
  <si>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</si>
  <si>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</si>
  <si>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</si>
  <si>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</si>
  <si>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</si>
  <si>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</si>
  <si>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</si>
  <si>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</si>
  <si>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</si>
  <si>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</si>
  <si>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</si>
  <si>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</si>
  <si>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</si>
  <si>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</si>
  <si>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</si>
  <si>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</si>
  <si>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</si>
  <si>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</si>
  <si>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</si>
  <si>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</si>
  <si>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</si>
  <si>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</si>
  <si>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</si>
  <si>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</si>
  <si>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</si>
  <si>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</si>
  <si>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</si>
  <si>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</si>
  <si>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</si>
  <si>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</si>
  <si>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</si>
  <si>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</si>
  <si>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</si>
  <si>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</si>
  <si>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</si>
  <si>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</si>
  <si>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</si>
  <si>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</si>
  <si>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</si>
  <si>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</si>
  <si>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</si>
  <si>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</si>
  <si>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</si>
  <si>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</si>
  <si>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</si>
  <si>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</si>
  <si>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</si>
  <si>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</si>
  <si>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</si>
  <si>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</si>
  <si>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</si>
  <si>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</si>
  <si>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</si>
  <si>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</si>
  <si>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</si>
  <si>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</si>
  <si>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</si>
  <si>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</si>
  <si>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</si>
  <si>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</si>
  <si>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</si>
  <si>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</si>
  <si>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</si>
  <si>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</si>
  <si>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</si>
  <si>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</si>
  <si>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</si>
  <si>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</si>
  <si>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</si>
  <si>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</si>
  <si>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</si>
  <si>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</si>
  <si>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</si>
  <si>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</si>
  <si>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</si>
  <si>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</si>
  <si>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</si>
  <si>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</si>
  <si>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</si>
  <si>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</si>
  <si>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</si>
  <si>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</si>
  <si>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</si>
  <si>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</si>
  <si>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</si>
  <si>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</si>
  <si>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</si>
  <si>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</si>
  <si>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</si>
  <si>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</si>
  <si>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</si>
  <si>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</si>
  <si>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</si>
  <si>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</si>
  <si>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</si>
  <si>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</si>
  <si>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</si>
  <si>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</si>
  <si>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</si>
  <si>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</si>
  <si>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</si>
  <si>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</si>
  <si>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</si>
  <si>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</si>
  <si>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</si>
  <si>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</si>
  <si>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</si>
  <si>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</si>
  <si>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</si>
  <si>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</si>
  <si>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</si>
  <si>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</si>
  <si>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</si>
  <si>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</si>
  <si>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</si>
  <si>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</si>
  <si>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</si>
  <si>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</si>
  <si>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</si>
  <si>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</si>
  <si>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</si>
  <si>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</si>
  <si>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</si>
  <si>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</si>
  <si>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</si>
  <si>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</si>
  <si>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</si>
  <si>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</si>
  <si>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</si>
  <si>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</si>
  <si>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</si>
  <si>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</si>
  <si>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</si>
  <si>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</si>
  <si>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</si>
  <si>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</si>
  <si>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</si>
  <si>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</si>
  <si>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</si>
  <si>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</si>
  <si>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</si>
  <si>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</si>
  <si>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</si>
  <si>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</si>
  <si>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</si>
  <si>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</si>
  <si>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</si>
  <si>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</si>
  <si>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</si>
  <si>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</si>
  <si>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</si>
  <si>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</si>
  <si>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</si>
  <si>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</si>
  <si>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</si>
  <si>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</si>
  <si>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</si>
  <si>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</si>
  <si>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</si>
  <si>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</si>
  <si>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</si>
  <si>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</si>
  <si>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</si>
  <si>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</si>
  <si>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</si>
  <si>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</si>
  <si>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</si>
  <si>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</si>
  <si>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</si>
  <si>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</si>
  <si>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</si>
  <si>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</si>
  <si>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</si>
  <si>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</si>
  <si>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</si>
  <si>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</si>
  <si>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</si>
  <si>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</si>
  <si>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</si>
  <si>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</si>
  <si>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</si>
  <si>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</si>
  <si>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</si>
  <si>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</si>
  <si>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</si>
  <si>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</si>
  <si>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</si>
  <si>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</si>
  <si>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</si>
  <si>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</si>
  <si>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</si>
  <si>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</si>
  <si>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</si>
  <si>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</si>
  <si>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</si>
  <si>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</si>
  <si>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</si>
  <si>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</si>
  <si>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</si>
  <si>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</si>
  <si>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</si>
  <si>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</si>
  <si>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</si>
  <si>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</si>
  <si>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</si>
  <si>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</si>
  <si>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</si>
  <si>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</si>
  <si>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</si>
  <si>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</si>
  <si>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</si>
  <si>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</si>
  <si>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</si>
  <si>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</si>
  <si>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</si>
  <si>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</si>
  <si>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</si>
  <si>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</si>
  <si>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</si>
  <si>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</si>
  <si>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</si>
  <si>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</si>
  <si>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</si>
  <si>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</si>
  <si>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</si>
  <si>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</si>
  <si>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</si>
  <si>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</si>
  <si>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</si>
  <si>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</si>
  <si>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</si>
  <si>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</si>
  <si>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</si>
  <si>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</si>
  <si>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</si>
  <si>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</si>
  <si>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</si>
  <si>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</si>
  <si>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</si>
  <si>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</si>
  <si>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</si>
  <si>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</si>
  <si>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</si>
  <si>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</si>
  <si>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</si>
  <si>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</si>
  <si>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</si>
  <si>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</si>
  <si>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</si>
  <si>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</si>
  <si>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</si>
  <si>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</si>
  <si>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</si>
  <si>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</si>
  <si>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</si>
  <si>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</si>
  <si>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</si>
  <si>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</si>
  <si>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</si>
  <si>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</si>
  <si>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</si>
  <si>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</si>
  <si>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</si>
  <si>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</si>
  <si>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</si>
  <si>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</si>
  <si>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</si>
  <si>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</si>
  <si>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</si>
  <si>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</si>
  <si>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</si>
  <si>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</si>
  <si>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</si>
  <si>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</si>
  <si>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</si>
  <si>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</si>
  <si>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</si>
  <si>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</si>
  <si>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</si>
  <si>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</si>
  <si>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</si>
  <si>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</si>
  <si>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</si>
  <si>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</si>
  <si>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</si>
  <si>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</si>
  <si>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</si>
  <si>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</si>
  <si>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</si>
  <si>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</si>
  <si>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</si>
  <si>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</si>
  <si>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</si>
  <si>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</si>
  <si>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</si>
  <si>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</si>
  <si>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</si>
  <si>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</si>
  <si>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</si>
  <si>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</si>
  <si>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</si>
  <si>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</si>
  <si>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</si>
  <si>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</si>
  <si>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</si>
  <si>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</si>
  <si>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</si>
  <si>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</si>
  <si>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</si>
  <si>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</si>
  <si>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</si>
  <si>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</si>
  <si>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</si>
  <si>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</si>
  <si>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</si>
  <si>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</si>
  <si>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</si>
  <si>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</si>
  <si>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</si>
  <si>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</si>
  <si>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</si>
  <si>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</si>
  <si>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</si>
  <si>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</si>
  <si>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</si>
  <si>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</si>
  <si>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</si>
  <si>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</si>
  <si>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</si>
  <si>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</si>
  <si>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</si>
  <si>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</si>
  <si>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</si>
  <si>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</si>
  <si>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</si>
  <si>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</si>
  <si>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</si>
  <si>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</si>
  <si>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</si>
  <si>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</si>
  <si>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</si>
  <si>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</si>
  <si>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</si>
  <si>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</si>
  <si>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</si>
  <si>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</si>
  <si>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</si>
  <si>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</si>
  <si>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</si>
  <si>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</si>
  <si>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</si>
  <si>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</si>
  <si>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</si>
  <si>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</si>
  <si>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</si>
  <si>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</si>
  <si>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</si>
  <si>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</si>
  <si>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</si>
  <si>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</si>
  <si>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</si>
  <si>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</si>
  <si>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</si>
  <si>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</si>
  <si>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</si>
  <si>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</si>
  <si>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</si>
  <si>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</si>
  <si>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</si>
  <si>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</si>
  <si>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</si>
  <si>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</si>
  <si>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</si>
  <si>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</si>
  <si>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</si>
  <si>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</si>
  <si>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</si>
  <si>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</si>
  <si>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</si>
  <si>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</si>
  <si>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</si>
  <si>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</si>
  <si>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</si>
  <si>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</si>
  <si>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</si>
  <si>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</si>
  <si>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</si>
  <si>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</si>
  <si>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</si>
  <si>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</si>
  <si>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</si>
  <si>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</si>
  <si>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</si>
  <si>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</si>
  <si>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</si>
  <si>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</si>
  <si>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</si>
  <si>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</si>
  <si>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</si>
  <si>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</si>
  <si>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</si>
  <si>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</si>
  <si>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</si>
  <si>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</si>
  <si>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</si>
  <si>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</si>
  <si>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</si>
  <si>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</si>
  <si>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</si>
  <si>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</si>
  <si>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</si>
  <si>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</si>
  <si>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</si>
  <si>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</si>
  <si>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</si>
  <si>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</si>
  <si>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</si>
  <si>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</si>
  <si>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</si>
  <si>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</si>
  <si>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</si>
  <si>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</si>
  <si>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</si>
  <si>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</si>
  <si>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</si>
  <si>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</si>
  <si>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</si>
  <si>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</si>
  <si>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</si>
  <si>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</si>
  <si>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</si>
  <si>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</si>
  <si>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</si>
  <si>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</si>
  <si>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</si>
  <si>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</si>
  <si>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</si>
  <si>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</si>
  <si>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</si>
  <si>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</si>
  <si>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</si>
  <si>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</si>
  <si>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</si>
  <si>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</si>
  <si>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</si>
  <si>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</si>
  <si>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</si>
  <si>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</si>
  <si>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</si>
  <si>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</si>
  <si>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</si>
  <si>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</si>
  <si>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</si>
  <si>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</si>
  <si>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</si>
  <si>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</si>
  <si>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</si>
  <si>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</si>
  <si>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</si>
  <si>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</si>
  <si>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</si>
  <si>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</si>
  <si>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</si>
  <si>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</si>
  <si>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</si>
  <si>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</si>
  <si>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</si>
  <si>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</si>
  <si>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</si>
  <si>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</si>
  <si>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</si>
  <si>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</si>
  <si>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</si>
  <si>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</si>
  <si>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</si>
  <si>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</si>
  <si>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</si>
  <si>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</si>
  <si>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</si>
  <si>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</si>
  <si>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</si>
  <si>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</si>
  <si>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</si>
  <si>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</si>
  <si>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</si>
  <si>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</si>
  <si>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</si>
  <si>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</si>
  <si>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</si>
  <si>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</si>
  <si>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</si>
  <si>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</si>
  <si>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</si>
  <si>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</si>
  <si>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</si>
  <si>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</si>
  <si>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</si>
  <si>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</si>
  <si>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</si>
  <si>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</si>
  <si>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</si>
  <si>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</si>
  <si>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</si>
  <si>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</si>
  <si>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</si>
  <si>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</si>
  <si>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</si>
  <si>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</si>
  <si>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</si>
  <si>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</si>
  <si>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</si>
  <si>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</si>
  <si>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</si>
  <si>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</si>
  <si>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</si>
  <si>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</si>
  <si>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</si>
  <si>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</si>
  <si>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</si>
  <si>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</si>
  <si>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</si>
  <si>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</si>
  <si>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</si>
  <si>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</si>
  <si>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</si>
  <si>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</si>
  <si>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</si>
  <si>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</si>
  <si>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</si>
  <si>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</si>
  <si>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</si>
  <si>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</si>
  <si>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</si>
  <si>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</si>
  <si>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</si>
  <si>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</si>
  <si>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</si>
  <si>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</si>
  <si>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</si>
  <si>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</si>
  <si>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</si>
  <si>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</si>
  <si>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</si>
  <si>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</si>
  <si>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</si>
  <si>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</si>
  <si>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</si>
  <si>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</si>
  <si>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</si>
  <si>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</si>
  <si>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</si>
  <si>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</si>
  <si>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</si>
  <si>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</si>
  <si>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</si>
  <si>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</si>
  <si>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</si>
  <si>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</si>
  <si>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</si>
  <si>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</si>
  <si>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</si>
  <si>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</si>
  <si>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</si>
  <si>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</si>
  <si>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</si>
  <si>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</si>
  <si>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</si>
  <si>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</si>
  <si>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</si>
  <si>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</si>
  <si>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</si>
  <si>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</si>
  <si>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</si>
  <si>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</si>
  <si>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</si>
  <si>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</si>
  <si>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</si>
  <si>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</si>
  <si>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</si>
  <si>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</si>
  <si>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</si>
  <si>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</si>
  <si>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</si>
  <si>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</si>
  <si>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</si>
  <si>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</si>
  <si>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</si>
  <si>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</si>
  <si>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</si>
  <si>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</si>
  <si>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</si>
  <si>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</si>
  <si>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</si>
  <si>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</si>
  <si>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</si>
  <si>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</si>
  <si>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</si>
  <si>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</si>
  <si>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</si>
  <si>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</si>
  <si>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</si>
  <si>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</si>
  <si>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</si>
  <si>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</si>
  <si>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</si>
  <si>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</si>
  <si>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</si>
  <si>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</si>
  <si>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</si>
  <si>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</si>
  <si>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</si>
  <si>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</si>
  <si>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</si>
  <si>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</si>
  <si>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</si>
  <si>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</si>
  <si>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</si>
  <si>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</si>
  <si>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</si>
  <si>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</si>
  <si>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</si>
  <si>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</si>
  <si>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</si>
  <si>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</si>
  <si>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</si>
  <si>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</si>
  <si>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</si>
  <si>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</si>
  <si>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</si>
  <si>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</si>
  <si>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</si>
  <si>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</si>
  <si>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</si>
  <si>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</si>
  <si>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</si>
  <si>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</si>
  <si>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</si>
  <si>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</si>
  <si>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</si>
  <si>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</si>
  <si>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</si>
  <si>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</si>
  <si>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</si>
  <si>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</si>
  <si>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</si>
  <si>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</si>
  <si>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</si>
  <si>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</si>
  <si>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</si>
  <si>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</si>
  <si>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</si>
  <si>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</si>
  <si>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</si>
  <si>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</si>
  <si>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</si>
  <si>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</si>
  <si>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</si>
  <si>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</si>
  <si>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</si>
  <si>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</si>
  <si>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</si>
  <si>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</si>
  <si>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</si>
  <si>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</si>
  <si>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</si>
  <si>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</si>
  <si>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</si>
  <si>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</si>
  <si>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</si>
  <si>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</si>
  <si>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</si>
  <si>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</si>
  <si>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</si>
  <si>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</si>
  <si>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</si>
  <si>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</si>
  <si>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</si>
  <si>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</si>
  <si>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</si>
  <si>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</si>
  <si>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</si>
  <si>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</si>
  <si>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</si>
  <si>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</si>
  <si>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</si>
  <si>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</si>
  <si>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</si>
  <si>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</si>
  <si>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</si>
  <si>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</si>
  <si>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</si>
  <si>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</si>
  <si>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</si>
  <si>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</si>
  <si>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</si>
  <si>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</si>
  <si>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</si>
  <si>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</si>
  <si>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</si>
  <si>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</si>
  <si>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</si>
  <si>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</si>
  <si>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</si>
  <si>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</si>
  <si>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</si>
  <si>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</si>
  <si>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</si>
  <si>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</si>
  <si>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</si>
  <si>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</si>
  <si>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</si>
  <si>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</si>
  <si>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</si>
  <si>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</si>
  <si>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</si>
  <si>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</si>
  <si>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</si>
  <si>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</si>
  <si>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</si>
  <si>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</si>
  <si>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</si>
  <si>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</si>
  <si>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</si>
  <si>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</si>
  <si>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</si>
  <si>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</si>
  <si>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</si>
  <si>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</si>
  <si>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</si>
  <si>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</si>
  <si>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</si>
  <si>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</si>
  <si>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</si>
  <si>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</si>
  <si>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</si>
  <si>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</si>
  <si>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</si>
  <si>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</si>
  <si>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</si>
  <si>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</si>
  <si>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</si>
  <si>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</si>
  <si>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</si>
  <si>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</si>
  <si>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</si>
  <si>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</si>
  <si>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</si>
  <si>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</si>
  <si>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</si>
  <si>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</si>
  <si>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</si>
  <si>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</si>
  <si>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</si>
  <si>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</si>
  <si>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</si>
  <si>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</si>
  <si>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</si>
  <si>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</si>
  <si>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</si>
  <si>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</si>
  <si>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</si>
  <si>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</si>
  <si>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</si>
  <si>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</si>
  <si>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</si>
  <si>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</si>
  <si>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</si>
  <si>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</si>
  <si>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</si>
  <si>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</si>
  <si>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</si>
  <si>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</si>
  <si>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</si>
  <si>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</si>
  <si>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</si>
  <si>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</si>
  <si>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</si>
  <si>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</si>
  <si>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</si>
  <si>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</si>
  <si>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</si>
  <si>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</si>
  <si>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</si>
  <si>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</si>
  <si>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</si>
  <si>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</si>
  <si>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</si>
  <si>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</si>
  <si>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</si>
  <si>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</si>
  <si>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</si>
  <si>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</si>
  <si>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</si>
  <si>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</si>
  <si>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</si>
  <si>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</si>
  <si>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</si>
  <si>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</si>
  <si>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</si>
  <si>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</si>
  <si>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</si>
  <si>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</si>
  <si>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</si>
  <si>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</si>
  <si>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</si>
  <si>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</si>
  <si>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</si>
  <si>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</si>
  <si>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</si>
  <si>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</si>
  <si>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</si>
  <si>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</si>
  <si>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</si>
  <si>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</si>
  <si>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</si>
  <si>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</si>
  <si>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</si>
  <si>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</si>
  <si>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</si>
  <si>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</si>
  <si>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</si>
  <si>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</si>
  <si>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</si>
  <si>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</si>
  <si>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</si>
  <si>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</si>
  <si>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</si>
  <si>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</si>
  <si>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</si>
  <si>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</si>
  <si>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</si>
  <si>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</si>
  <si>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</si>
  <si>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</si>
  <si>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</si>
  <si>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</si>
  <si>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</si>
  <si>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</si>
  <si>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</si>
  <si>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</si>
  <si>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</si>
  <si>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</si>
  <si>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</si>
  <si>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</si>
  <si>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</si>
  <si>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</si>
  <si>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</si>
  <si>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</si>
  <si>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</si>
  <si>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</si>
  <si>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</si>
  <si>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</si>
  <si>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</si>
  <si>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</si>
  <si>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</si>
  <si>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</si>
  <si>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</si>
  <si>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</si>
  <si>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</si>
  <si>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</si>
  <si>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</si>
  <si>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</si>
  <si>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</si>
  <si>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</si>
  <si>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</si>
  <si>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</si>
  <si>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</si>
  <si>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</si>
  <si>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</si>
  <si>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</si>
  <si>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</si>
  <si>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</si>
  <si>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</si>
  <si>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</si>
  <si>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</si>
  <si>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</si>
  <si>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</si>
  <si>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</si>
  <si>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</si>
  <si>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</si>
  <si>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</si>
  <si>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</si>
  <si>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</si>
  <si>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</si>
  <si>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</si>
  <si>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</si>
  <si>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</si>
  <si>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</si>
  <si>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</si>
  <si>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</si>
  <si>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</si>
  <si>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</si>
  <si>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</si>
  <si>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</si>
  <si>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</si>
  <si>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</si>
  <si>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</si>
  <si>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</si>
  <si>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</si>
  <si>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</si>
  <si>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</si>
  <si>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</si>
  <si>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</si>
  <si>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</si>
  <si>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</si>
  <si>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</si>
  <si>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</si>
  <si>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</si>
  <si>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</si>
  <si>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</si>
  <si>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</si>
  <si>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</si>
  <si>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</si>
  <si>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</si>
  <si>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</si>
  <si>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</si>
  <si>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</si>
  <si>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</si>
  <si>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</si>
  <si>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</si>
  <si>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</si>
  <si>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</si>
  <si>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</si>
  <si>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</si>
  <si>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</si>
  <si>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</si>
  <si>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</si>
  <si>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</si>
  <si>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</si>
  <si>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</si>
  <si>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</si>
  <si>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</si>
  <si>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</si>
  <si>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</si>
  <si>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</si>
  <si>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</si>
  <si>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</si>
  <si>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</si>
  <si>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</si>
  <si>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</si>
  <si>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</si>
  <si>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</si>
  <si>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</si>
  <si>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</si>
  <si>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</si>
  <si>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</si>
  <si>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</si>
  <si>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</si>
  <si>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</si>
  <si>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</si>
  <si>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</si>
  <si>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</si>
  <si>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</si>
  <si>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</si>
  <si>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</si>
  <si>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</si>
  <si>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</si>
  <si>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</si>
  <si>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</si>
  <si>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</si>
  <si>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</si>
  <si>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</si>
  <si>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</si>
  <si>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</si>
  <si>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</si>
  <si>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</si>
  <si>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</si>
  <si>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</si>
  <si>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</si>
  <si>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</si>
  <si>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</si>
  <si>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</si>
  <si>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</si>
  <si>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</si>
  <si>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</si>
  <si>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</si>
  <si>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</si>
  <si>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</si>
  <si>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</si>
  <si>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</si>
  <si>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</si>
  <si>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</si>
  <si>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</si>
  <si>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</si>
  <si>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</si>
  <si>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</si>
  <si>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</si>
  <si>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</si>
  <si>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</si>
  <si>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</si>
  <si>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</si>
  <si>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</si>
  <si>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</si>
  <si>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</si>
  <si>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</si>
  <si>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</si>
  <si>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</si>
  <si>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</si>
  <si>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</si>
  <si>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</si>
  <si>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</si>
  <si>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</si>
  <si>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</si>
  <si>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</si>
  <si>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</si>
  <si>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</si>
  <si>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</si>
  <si>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</si>
  <si>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</si>
  <si>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</si>
  <si>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</si>
  <si>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</si>
  <si>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</si>
  <si>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</si>
  <si>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</si>
  <si>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</si>
  <si>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</si>
  <si>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</si>
  <si>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</si>
  <si>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</si>
  <si>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</si>
  <si>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</si>
  <si>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</si>
  <si>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</si>
  <si>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</si>
  <si>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</si>
  <si>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</si>
  <si>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</si>
  <si>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</si>
  <si>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</si>
  <si>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</si>
  <si>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</si>
  <si>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</si>
  <si>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</si>
  <si>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</si>
  <si>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</si>
  <si>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</si>
  <si>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</si>
  <si>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</si>
  <si>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</si>
  <si>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</si>
  <si>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</si>
  <si>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</si>
  <si>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</si>
  <si>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</si>
  <si>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</si>
  <si>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</si>
  <si>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</si>
  <si>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</si>
  <si>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</si>
  <si>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</si>
  <si>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</si>
  <si>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</si>
  <si>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</si>
  <si>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</si>
  <si>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</si>
  <si>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</si>
  <si>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</si>
  <si>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</si>
  <si>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</si>
  <si>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</si>
  <si>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</si>
  <si>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</si>
  <si>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</si>
  <si>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</si>
  <si>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</si>
  <si>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</si>
  <si>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</si>
  <si>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</si>
  <si>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</si>
  <si>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</si>
  <si>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</si>
  <si>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</si>
  <si>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</si>
  <si>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</si>
  <si>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</si>
  <si>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</si>
  <si>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</si>
  <si>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</si>
  <si>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</si>
  <si>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</si>
  <si>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</si>
  <si>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</si>
  <si>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</si>
  <si>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</si>
  <si>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</si>
  <si>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</si>
  <si>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</si>
  <si>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</si>
  <si>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</si>
  <si>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</si>
  <si>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</si>
  <si>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</si>
  <si>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</si>
  <si>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</si>
  <si>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</si>
  <si>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</si>
  <si>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</si>
  <si>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</si>
  <si>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</si>
  <si>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</si>
  <si>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</si>
  <si>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</si>
  <si>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</si>
  <si>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</si>
  <si>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</si>
  <si>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</si>
  <si>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</si>
  <si>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</si>
  <si>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</si>
  <si>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</si>
  <si>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</si>
  <si>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</si>
  <si>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</si>
  <si>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</si>
  <si>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</si>
  <si>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</si>
  <si>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</si>
  <si>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</si>
  <si>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</si>
  <si>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</si>
  <si>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</si>
  <si>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</si>
  <si>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</si>
  <si>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</si>
  <si>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</si>
  <si>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</si>
  <si>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</si>
  <si>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</si>
  <si>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</si>
  <si>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</si>
  <si>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</si>
  <si>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</si>
  <si>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</si>
  <si>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</si>
  <si>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</si>
  <si>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</si>
  <si>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</si>
  <si>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</si>
  <si>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</si>
  <si>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</si>
  <si>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</si>
  <si>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</si>
  <si>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</si>
  <si>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</si>
  <si>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</si>
  <si>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</si>
  <si>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</si>
  <si>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</si>
  <si>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</si>
  <si>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</si>
  <si>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</si>
  <si>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</si>
  <si>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</si>
  <si>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</si>
  <si>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</si>
  <si>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</si>
  <si>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</si>
  <si>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</si>
  <si>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</si>
  <si>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</si>
  <si>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</si>
  <si>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</si>
  <si>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</si>
  <si>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</si>
  <si>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</si>
  <si>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</si>
  <si>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</si>
  <si>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</si>
  <si>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</si>
  <si>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</si>
  <si>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</si>
  <si>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</si>
  <si>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</si>
  <si>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</si>
  <si>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</si>
  <si>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</si>
  <si>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</si>
  <si>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</si>
  <si>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</si>
  <si>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</si>
  <si>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</si>
  <si>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</si>
  <si>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</si>
  <si>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</si>
  <si>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</si>
  <si>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</si>
  <si>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</si>
  <si>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</si>
  <si>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</si>
  <si>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</si>
  <si>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</si>
  <si>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</si>
  <si>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</si>
  <si>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</si>
  <si>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</si>
  <si>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</si>
  <si>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</si>
  <si>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</si>
  <si>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</si>
  <si>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</si>
  <si>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</si>
  <si>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</si>
  <si>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</si>
  <si>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</si>
  <si>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</si>
  <si>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</si>
  <si>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</si>
  <si>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</si>
  <si>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</si>
  <si>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</si>
  <si>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</si>
  <si>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</si>
  <si>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</si>
  <si>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</si>
  <si>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</si>
  <si>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</si>
  <si>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</si>
  <si>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</si>
  <si>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</si>
  <si>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</si>
  <si>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</si>
  <si>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</si>
  <si>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</si>
  <si>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</si>
  <si>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</si>
  <si>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</si>
  <si>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</si>
  <si>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</si>
  <si>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</si>
  <si>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</si>
  <si>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</si>
  <si>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</si>
  <si>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</si>
  <si>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</si>
  <si>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</si>
  <si>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</si>
  <si>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</si>
  <si>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</si>
  <si>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</si>
  <si>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</si>
  <si>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</si>
  <si>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</si>
  <si>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</si>
  <si>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</si>
  <si>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</si>
  <si>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</si>
  <si>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</si>
  <si>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</si>
  <si>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</si>
  <si>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</si>
  <si>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</si>
  <si>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</si>
  <si>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</si>
  <si>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</si>
  <si>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</si>
  <si>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</si>
  <si>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</si>
  <si>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</si>
  <si>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</si>
  <si>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</si>
  <si>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</si>
  <si>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</si>
  <si>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</si>
  <si>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</si>
  <si>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</si>
  <si>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</si>
  <si>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</si>
  <si>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</si>
  <si>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</si>
  <si>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</si>
  <si>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</si>
  <si>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</si>
  <si>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</si>
  <si>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</si>
  <si>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</si>
  <si>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</si>
  <si>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</si>
  <si>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</si>
  <si>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</si>
  <si>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</si>
  <si>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</si>
  <si>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</si>
  <si>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</si>
  <si>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</si>
  <si>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</si>
  <si>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</si>
  <si>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</si>
  <si>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</si>
  <si>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</si>
  <si>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</si>
  <si>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</si>
  <si>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</si>
  <si>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</si>
  <si>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</si>
  <si>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</si>
  <si>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</si>
  <si>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</si>
  <si>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</si>
  <si>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</si>
  <si>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</si>
  <si>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</si>
  <si>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</si>
  <si>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</si>
  <si>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</si>
  <si>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</si>
  <si>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</si>
  <si>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</si>
  <si>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</si>
  <si>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</si>
  <si>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</si>
  <si>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</si>
  <si>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</si>
  <si>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</si>
  <si>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</si>
  <si>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</si>
  <si>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</si>
  <si>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</si>
  <si>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</si>
  <si>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</si>
  <si>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</si>
  <si>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</si>
  <si>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</si>
  <si>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</si>
  <si>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</si>
  <si>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</si>
  <si>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</si>
  <si>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</si>
  <si>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</si>
  <si>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</si>
  <si>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</si>
  <si>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</si>
  <si>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</si>
  <si>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</si>
  <si>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</si>
  <si>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</si>
  <si>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</si>
  <si>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</si>
  <si>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</si>
  <si>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</si>
  <si>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</si>
  <si>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</si>
  <si>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</si>
  <si>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</si>
  <si>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</si>
  <si>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</si>
  <si>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</si>
  <si>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</si>
  <si>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</si>
  <si>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</si>
  <si>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</si>
  <si>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</si>
  <si>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</si>
  <si>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</si>
  <si>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</si>
  <si>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</si>
  <si>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</si>
  <si>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</si>
  <si>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</si>
  <si>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</si>
  <si>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</si>
  <si>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</si>
  <si>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</si>
  <si>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</si>
  <si>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</si>
  <si>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</si>
  <si>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</si>
  <si>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</si>
  <si>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</si>
  <si>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</si>
  <si>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</si>
  <si>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</si>
  <si>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</si>
  <si>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</si>
  <si>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</si>
  <si>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</si>
  <si>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</si>
  <si>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</si>
  <si>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</si>
  <si>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</si>
  <si>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</si>
  <si>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</si>
  <si>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</si>
  <si>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</si>
  <si>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</si>
  <si>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</si>
  <si>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</si>
  <si>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</si>
  <si>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</si>
  <si>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</si>
  <si>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</si>
  <si>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</si>
  <si>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</si>
  <si>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</si>
  <si>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</si>
  <si>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</si>
  <si>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</si>
  <si>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</si>
  <si>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</si>
  <si>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</si>
  <si>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</si>
  <si>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</si>
  <si>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</si>
  <si>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</si>
  <si>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</si>
  <si>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</si>
  <si>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</si>
  <si>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</si>
  <si>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</si>
  <si>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</si>
  <si>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</si>
  <si>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</si>
  <si>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</si>
  <si>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</si>
  <si>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</si>
  <si>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</si>
  <si>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</si>
  <si>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</si>
  <si>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</si>
  <si>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</si>
  <si>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</si>
  <si>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</si>
  <si>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</si>
  <si>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</si>
  <si>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</si>
  <si>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</si>
  <si>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</si>
  <si>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</si>
  <si>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</si>
  <si>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</si>
  <si>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</si>
  <si>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</si>
  <si>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</si>
  <si>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</si>
  <si>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</si>
  <si>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</si>
  <si>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</si>
  <si>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</si>
  <si>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</si>
  <si>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</si>
  <si>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</si>
  <si>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</si>
  <si>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</si>
  <si>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</si>
  <si>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</si>
  <si>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</si>
  <si>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</si>
  <si>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</si>
  <si>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</si>
  <si>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</si>
  <si>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</si>
  <si>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</si>
  <si>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</si>
  <si>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</si>
  <si>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</si>
  <si>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</si>
  <si>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</si>
  <si>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</si>
  <si>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</si>
  <si>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</si>
  <si>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</si>
  <si>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</si>
  <si>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</si>
  <si>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</si>
  <si>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</si>
  <si>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</si>
  <si>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</si>
  <si>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</si>
  <si>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</si>
  <si>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</si>
  <si>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</si>
  <si>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</si>
  <si>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</si>
  <si>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</si>
  <si>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</si>
  <si>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</si>
  <si>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</si>
  <si>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</si>
  <si>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</si>
  <si>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</si>
  <si>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</si>
  <si>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</si>
  <si>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</si>
  <si>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</si>
  <si>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</si>
  <si>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</si>
  <si>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</si>
  <si>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</si>
  <si>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</si>
  <si>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</si>
  <si>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</si>
  <si>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</si>
  <si>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</si>
  <si>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</si>
  <si>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</si>
  <si>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</si>
  <si>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</si>
  <si>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</si>
  <si>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</si>
  <si>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</si>
  <si>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</si>
  <si>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</si>
  <si>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</si>
  <si>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</si>
  <si>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</si>
  <si>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</si>
  <si>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</si>
  <si>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</si>
  <si>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</si>
  <si>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</si>
  <si>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</si>
  <si>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</si>
  <si>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</si>
  <si>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</si>
  <si>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</si>
  <si>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</si>
  <si>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</si>
  <si>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</si>
  <si>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</si>
  <si>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</si>
  <si>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</si>
  <si>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</si>
  <si>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</si>
  <si>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</si>
  <si>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</si>
  <si>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</si>
  <si>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</si>
  <si>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</si>
  <si>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</si>
  <si>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</si>
  <si>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</si>
  <si>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</si>
  <si>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</si>
  <si>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</si>
  <si>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</si>
  <si>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</si>
  <si>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</si>
  <si>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</si>
  <si>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</si>
  <si>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</si>
  <si>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</si>
  <si>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</si>
  <si>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</si>
  <si>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</si>
  <si>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</si>
  <si>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</si>
  <si>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</si>
  <si>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</si>
  <si>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</si>
  <si>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</si>
  <si>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</si>
  <si>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</si>
  <si>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</si>
  <si>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</si>
  <si>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</si>
  <si>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</si>
  <si>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</si>
  <si>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</si>
  <si>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</si>
  <si>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</si>
  <si>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</si>
  <si>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</si>
  <si>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</si>
  <si>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</si>
  <si>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</si>
  <si>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</si>
  <si>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</si>
  <si>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</si>
  <si>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</si>
  <si>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</si>
  <si>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</si>
  <si>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</si>
  <si>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</si>
  <si>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</si>
  <si>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</si>
  <si>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</si>
  <si>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</si>
  <si>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</si>
  <si>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</si>
  <si>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</si>
  <si>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</si>
  <si>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</si>
  <si>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</si>
  <si>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</si>
  <si>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</si>
  <si>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</si>
  <si>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</si>
  <si>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</si>
  <si>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</si>
  <si>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</si>
  <si>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</si>
  <si>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</si>
  <si>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</si>
  <si>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</si>
  <si>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</si>
  <si>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</si>
  <si>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</si>
  <si>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</si>
  <si>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</si>
  <si>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</si>
  <si>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</si>
  <si>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</si>
  <si>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</si>
  <si>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</si>
  <si>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</si>
  <si>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</si>
  <si>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</si>
  <si>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</si>
  <si>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</si>
  <si>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</si>
  <si>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</si>
  <si>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</si>
  <si>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</si>
  <si>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</si>
  <si>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</si>
  <si>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</si>
  <si>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</si>
  <si>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</si>
  <si>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</si>
  <si>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</si>
  <si>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</si>
  <si>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</si>
  <si>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</si>
  <si>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</si>
  <si>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</si>
  <si>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</si>
  <si>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</si>
  <si>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</si>
  <si>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</si>
  <si>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</si>
  <si>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</si>
  <si>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</si>
  <si>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</si>
  <si>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</si>
  <si>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</si>
  <si>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</si>
  <si>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</si>
  <si>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</si>
  <si>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</si>
  <si>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</si>
  <si>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</si>
  <si>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</si>
  <si>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</si>
  <si>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</si>
  <si>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</si>
  <si>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</si>
  <si>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</si>
  <si>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</si>
  <si>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</si>
  <si>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</si>
  <si>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</si>
  <si>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</si>
  <si>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</si>
  <si>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</si>
  <si>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</si>
  <si>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</si>
  <si>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</si>
  <si>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</si>
  <si>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</si>
  <si>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</si>
  <si>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</si>
  <si>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</si>
  <si>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</si>
  <si>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</si>
  <si>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</si>
  <si>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</si>
  <si>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</si>
  <si>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</si>
  <si>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</si>
  <si>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</si>
  <si>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</si>
  <si>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</si>
  <si>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</si>
  <si>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</si>
  <si>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</si>
  <si>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</si>
  <si>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</si>
  <si>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</si>
  <si>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</si>
  <si>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</si>
  <si>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</si>
  <si>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</si>
  <si>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</si>
  <si>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</si>
  <si>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</si>
  <si>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</si>
  <si>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</si>
  <si>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</si>
  <si>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</si>
  <si>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</si>
  <si>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</si>
  <si>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</si>
  <si>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</si>
  <si>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</si>
  <si>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</si>
  <si>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</si>
  <si>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</si>
  <si>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</si>
  <si>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</si>
  <si>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</si>
  <si>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</si>
  <si>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</si>
  <si>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</si>
  <si>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</si>
  <si>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</si>
  <si>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</si>
  <si>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</si>
  <si>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</si>
  <si>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</si>
  <si>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</si>
  <si>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</si>
  <si>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</si>
  <si>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</si>
  <si>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</si>
  <si>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</si>
  <si>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</si>
  <si>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</si>
  <si>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</si>
  <si>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</si>
  <si>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</si>
  <si>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</si>
  <si>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</si>
  <si>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</si>
  <si>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</si>
  <si>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</si>
  <si>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</si>
  <si>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</si>
  <si>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</si>
  <si>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</si>
  <si>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</si>
  <si>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</si>
  <si>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</si>
  <si>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</si>
  <si>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</si>
  <si>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</si>
  <si>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</si>
  <si>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</si>
  <si>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</si>
  <si>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</si>
  <si>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</si>
  <si>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</si>
  <si>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</si>
  <si>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</si>
  <si>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</si>
  <si>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</si>
  <si>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</si>
  <si>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</si>
  <si>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</si>
  <si>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</si>
  <si>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</si>
  <si>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</si>
  <si>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</si>
  <si>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</si>
  <si>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</si>
  <si>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</si>
  <si>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</si>
  <si>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</si>
  <si>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</si>
  <si>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</si>
  <si>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</si>
  <si>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</si>
  <si>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</si>
  <si>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</si>
  <si>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</si>
  <si>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</si>
  <si>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</si>
  <si>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</si>
  <si>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</si>
  <si>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</si>
  <si>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</si>
  <si>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</si>
  <si>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</si>
  <si>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</si>
  <si>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</si>
  <si>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</si>
  <si>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</si>
  <si>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</si>
  <si>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</si>
  <si>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</si>
  <si>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</si>
  <si>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</si>
  <si>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</si>
  <si>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</si>
  <si>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</si>
  <si>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</si>
  <si>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</si>
  <si>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</si>
  <si>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</si>
  <si>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</si>
  <si>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</si>
  <si>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</si>
  <si>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</si>
  <si>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</si>
  <si>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</si>
  <si>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</si>
  <si>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</si>
  <si>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</si>
  <si>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</si>
  <si>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</si>
  <si>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</si>
  <si>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</si>
  <si>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</si>
  <si>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</si>
  <si>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</si>
  <si>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</si>
  <si>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</si>
  <si>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</si>
  <si>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</si>
  <si>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</si>
  <si>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</si>
  <si>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</si>
  <si>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</si>
  <si>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</si>
  <si>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</si>
  <si>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</si>
  <si>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</si>
  <si>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</si>
  <si>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</si>
  <si>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</si>
  <si>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</si>
  <si>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</si>
  <si>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</si>
  <si>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</si>
  <si>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</si>
  <si>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</si>
  <si>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</si>
  <si>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</si>
  <si>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</si>
  <si>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</si>
  <si>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</si>
  <si>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</si>
  <si>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</si>
  <si>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</si>
  <si>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</si>
  <si>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</si>
  <si>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</si>
  <si>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</si>
  <si>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</si>
  <si>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</si>
  <si>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</si>
  <si>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</si>
  <si>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</si>
  <si>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</si>
  <si>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</si>
  <si>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</si>
  <si>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</si>
  <si>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</si>
  <si>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</si>
  <si>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</si>
  <si>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</si>
  <si>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</si>
  <si>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</si>
  <si>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</si>
  <si>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</si>
  <si>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</si>
  <si>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</si>
  <si>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</si>
  <si>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</si>
  <si>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</si>
  <si>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</si>
  <si>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</si>
  <si>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</si>
  <si>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</si>
  <si>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</si>
  <si>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</si>
  <si>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</si>
  <si>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</si>
  <si>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</si>
  <si>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</si>
  <si>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</si>
  <si>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</si>
  <si>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</si>
  <si>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</si>
  <si>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</si>
  <si>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</si>
  <si>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</si>
  <si>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</si>
  <si>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</si>
  <si>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</si>
  <si>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</si>
  <si>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</si>
  <si>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</si>
  <si>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</si>
  <si>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</si>
  <si>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</si>
  <si>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</si>
  <si>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</si>
  <si>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</si>
  <si>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</si>
  <si>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</si>
  <si>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</si>
  <si>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</si>
  <si>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</si>
  <si>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</si>
  <si>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</si>
  <si>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</si>
  <si>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</si>
  <si>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</si>
  <si>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</si>
  <si>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</si>
  <si>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</si>
  <si>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</si>
  <si>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</si>
  <si>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</si>
  <si>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</si>
  <si>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</si>
  <si>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</si>
  <si>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</si>
  <si>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</si>
  <si>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</si>
  <si>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</si>
  <si>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</si>
  <si>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</si>
  <si>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</si>
  <si>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</si>
  <si>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</si>
  <si>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</si>
  <si>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</si>
  <si>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</si>
  <si>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</si>
  <si>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</si>
  <si>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</si>
  <si>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</si>
  <si>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</si>
  <si>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</si>
  <si>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</si>
  <si>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</si>
  <si>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</si>
  <si>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</si>
  <si>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</si>
  <si>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</si>
  <si>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</si>
  <si>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</si>
  <si>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</si>
  <si>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</si>
  <si>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</si>
  <si>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</si>
  <si>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</si>
  <si>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</si>
  <si>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</si>
  <si>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</si>
  <si>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</si>
  <si>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</si>
  <si>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</si>
  <si>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</si>
  <si>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</si>
  <si>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</si>
  <si>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</si>
  <si>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</si>
  <si>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</si>
  <si>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</si>
  <si>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</si>
  <si>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</si>
  <si>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</si>
  <si>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</si>
  <si>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</si>
  <si>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</si>
  <si>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</si>
  <si>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</si>
  <si>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</si>
  <si>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</si>
  <si>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</si>
  <si>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</si>
  <si>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</si>
  <si>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</si>
  <si>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</si>
  <si>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</si>
  <si>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</si>
  <si>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</si>
  <si>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</si>
  <si>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</si>
  <si>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</si>
  <si>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</si>
  <si>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</si>
  <si>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</si>
  <si>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</si>
  <si>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</si>
  <si>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</si>
  <si>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</si>
  <si>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</si>
  <si>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</si>
  <si>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</si>
  <si>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</si>
  <si>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</si>
  <si>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</si>
  <si>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</si>
  <si>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</si>
  <si>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</si>
  <si>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</si>
  <si>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</si>
  <si>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</si>
  <si>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</si>
  <si>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</si>
  <si>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</si>
  <si>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</si>
  <si>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</si>
  <si>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</si>
  <si>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</si>
  <si>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</si>
  <si>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</si>
  <si>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</si>
  <si>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</si>
  <si>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</si>
  <si>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</si>
  <si>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</si>
  <si>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</si>
  <si>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</si>
  <si>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</si>
  <si>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</si>
  <si>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</si>
  <si>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</si>
  <si>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</si>
  <si>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</si>
  <si>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</si>
  <si>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</si>
  <si>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</si>
  <si>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</si>
  <si>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</si>
  <si>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</si>
  <si>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</si>
  <si>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</si>
  <si>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</si>
  <si>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</si>
  <si>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</si>
  <si>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</si>
  <si>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</si>
  <si>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</si>
  <si>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</si>
  <si>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</si>
  <si>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</si>
  <si>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</si>
  <si>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</si>
  <si>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</si>
  <si>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</si>
  <si>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</si>
  <si>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</si>
  <si>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</si>
  <si>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</si>
  <si>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</si>
  <si>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</si>
  <si>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</si>
  <si>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</si>
  <si>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</si>
  <si>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</si>
  <si>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</si>
  <si>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</si>
  <si>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</si>
  <si>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</si>
  <si>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</si>
  <si>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</si>
  <si>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</si>
  <si>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</si>
  <si>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</si>
  <si>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</si>
  <si>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</si>
  <si>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</si>
  <si>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</si>
  <si>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</si>
  <si>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</si>
  <si>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</si>
  <si>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</si>
  <si>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</si>
  <si>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</si>
  <si>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</si>
  <si>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</si>
  <si>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</si>
  <si>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</si>
  <si>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</si>
  <si>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</si>
  <si>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</si>
  <si>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</si>
  <si>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</si>
  <si>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</si>
  <si>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</si>
  <si>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</si>
  <si>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</si>
  <si>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</si>
  <si>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</si>
  <si>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</si>
  <si>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</si>
  <si>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</si>
  <si>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</si>
  <si>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</si>
  <si>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</si>
  <si>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</si>
  <si>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</si>
  <si>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</si>
  <si>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</si>
  <si>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</si>
  <si>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</si>
  <si>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</si>
  <si>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</si>
  <si>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</si>
  <si>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</si>
  <si>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</si>
  <si>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</si>
  <si>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</si>
  <si>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</si>
  <si>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</si>
  <si>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</si>
  <si>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</si>
  <si>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</si>
  <si>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</si>
  <si>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</si>
  <si>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</si>
  <si>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</si>
  <si>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</si>
  <si>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</si>
  <si>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</si>
  <si>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</si>
  <si>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</si>
  <si>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</si>
  <si>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</si>
  <si>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</si>
  <si>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</si>
  <si>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</si>
  <si>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</si>
  <si>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</si>
  <si>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</si>
  <si>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</si>
  <si>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</si>
  <si>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</si>
  <si>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</si>
  <si>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</si>
  <si>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</si>
  <si>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</si>
  <si>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</si>
  <si>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</si>
  <si>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</si>
  <si>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</si>
  <si>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</si>
  <si>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</si>
  <si>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</si>
  <si>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</si>
  <si>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</si>
  <si>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</si>
  <si>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</si>
  <si>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</si>
  <si>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</si>
  <si>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</si>
  <si>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</si>
  <si>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</si>
  <si>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</si>
  <si>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</si>
  <si>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</si>
  <si>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</si>
  <si>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</si>
  <si>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</si>
  <si>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</si>
  <si>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</si>
  <si>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</si>
  <si>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</si>
  <si>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</si>
  <si>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</si>
  <si>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</si>
  <si>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</si>
  <si>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</si>
  <si>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</si>
  <si>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</si>
  <si>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</si>
  <si>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</si>
  <si>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</si>
  <si>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</si>
  <si>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</si>
  <si>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</si>
  <si>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</si>
  <si>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</si>
  <si>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</si>
  <si>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</si>
  <si>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</si>
  <si>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</si>
  <si>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</si>
  <si>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</si>
  <si>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</si>
  <si>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</si>
  <si>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</si>
  <si>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</si>
  <si>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</si>
  <si>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</si>
  <si>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</si>
  <si>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</si>
  <si>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</si>
  <si>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</si>
  <si>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</si>
  <si>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</si>
  <si>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</si>
  <si>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</si>
  <si>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</si>
  <si>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</si>
  <si>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</si>
  <si>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</si>
  <si>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</si>
  <si>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</si>
  <si>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</si>
  <si>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</si>
  <si>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</si>
  <si>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</si>
  <si>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</si>
  <si>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</si>
  <si>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</si>
  <si>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</si>
  <si>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</si>
  <si>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</si>
  <si>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</si>
  <si>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</si>
  <si>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</si>
  <si>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</si>
  <si>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</si>
  <si>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</si>
  <si>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</si>
  <si>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</si>
  <si>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</si>
  <si>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</si>
  <si>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</si>
  <si>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</si>
  <si>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</si>
  <si>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</si>
  <si>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</si>
  <si>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</si>
  <si>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</si>
  <si>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</si>
  <si>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</si>
  <si>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</si>
  <si>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</si>
  <si>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</si>
  <si>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</si>
  <si>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</si>
  <si>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</si>
  <si>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</si>
  <si>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</si>
  <si>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</si>
  <si>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</si>
  <si>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</si>
  <si>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</si>
  <si>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</si>
  <si>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</si>
  <si>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</si>
  <si>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</si>
  <si>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</si>
  <si>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</si>
  <si>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</si>
  <si>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</si>
  <si>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</si>
  <si>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</si>
  <si>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</si>
  <si>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</si>
  <si>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</si>
  <si>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</si>
  <si>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</si>
  <si>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</si>
  <si>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</si>
  <si>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</si>
  <si>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</si>
  <si>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</si>
  <si>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</si>
  <si>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</si>
  <si>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</si>
  <si>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</si>
  <si>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</si>
  <si>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</si>
  <si>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</si>
  <si>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</si>
  <si>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</si>
  <si>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</si>
  <si>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</si>
  <si>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</si>
  <si>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</si>
  <si>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</si>
  <si>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</si>
  <si>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</si>
  <si>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</si>
  <si>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</si>
  <si>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</si>
  <si>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</si>
  <si>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</si>
  <si>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</si>
  <si>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</si>
  <si>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</si>
  <si>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</si>
  <si>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</si>
  <si>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</si>
  <si>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</si>
  <si>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</si>
  <si>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</si>
  <si>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</si>
  <si>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</si>
  <si>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</si>
  <si>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</si>
  <si>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</si>
  <si>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</si>
  <si>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</si>
  <si>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</si>
  <si>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</si>
  <si>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</si>
  <si>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</si>
  <si>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</si>
  <si>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</si>
  <si>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</si>
  <si>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</si>
  <si>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</si>
  <si>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</si>
  <si>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</si>
  <si>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</si>
  <si>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</si>
  <si>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</si>
  <si>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</si>
  <si>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</si>
  <si>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</si>
  <si>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</si>
  <si>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</si>
  <si>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</si>
  <si>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</si>
  <si>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</si>
  <si>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</si>
  <si>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</si>
  <si>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</si>
  <si>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</si>
  <si>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</si>
  <si>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</si>
  <si>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</si>
  <si>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</si>
  <si>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</si>
  <si>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</si>
  <si>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</si>
  <si>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</si>
  <si>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</si>
  <si>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</si>
  <si>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</si>
  <si>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</si>
  <si>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</si>
  <si>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</si>
  <si>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</si>
  <si>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</si>
  <si>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</si>
  <si>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</si>
  <si>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</si>
  <si>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</si>
  <si>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</si>
  <si>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</si>
  <si>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</si>
  <si>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</si>
  <si>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</si>
  <si>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</si>
  <si>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</si>
  <si>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</si>
  <si>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</si>
  <si>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</si>
  <si>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</si>
  <si>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</si>
  <si>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</si>
  <si>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</si>
  <si>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</si>
  <si>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</si>
  <si>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</si>
  <si>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</si>
  <si>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</si>
  <si>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</si>
  <si>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</si>
  <si>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</si>
  <si>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</si>
  <si>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</si>
  <si>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</si>
  <si>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</si>
  <si>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</si>
  <si>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</si>
  <si>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</si>
  <si>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</si>
  <si>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</si>
  <si>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</si>
  <si>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</si>
  <si>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</si>
  <si>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</si>
  <si>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</si>
  <si>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</si>
  <si>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</si>
  <si>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</si>
  <si>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</si>
  <si>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</si>
  <si>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</si>
  <si>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</si>
  <si>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</si>
  <si>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</si>
  <si>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</si>
  <si>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</si>
  <si>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</si>
  <si>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</si>
  <si>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</si>
  <si>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</si>
  <si>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</si>
  <si>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</si>
  <si>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</si>
  <si>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</si>
  <si>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</si>
  <si>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</si>
  <si>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</si>
  <si>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</si>
  <si>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</si>
  <si>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</si>
  <si>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</si>
  <si>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</si>
  <si>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</si>
  <si>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</si>
  <si>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</si>
  <si>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</si>
  <si>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</si>
  <si>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</si>
  <si>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</si>
  <si>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</si>
  <si>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</si>
  <si>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</si>
  <si>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</si>
  <si>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</si>
  <si>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</si>
  <si>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</si>
  <si>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</si>
  <si>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</si>
  <si>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</si>
  <si>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</si>
  <si>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</si>
  <si>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</si>
  <si>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</si>
  <si>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</si>
  <si>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</si>
  <si>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</si>
  <si>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</si>
  <si>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</si>
  <si>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</si>
  <si>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</si>
  <si>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</si>
  <si>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</si>
  <si>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</si>
  <si>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</si>
  <si>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</si>
  <si>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</si>
  <si>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</si>
  <si>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</si>
  <si>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</si>
  <si>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</si>
  <si>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</si>
  <si>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</si>
  <si>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</si>
  <si>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</si>
  <si>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</si>
  <si>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</si>
  <si>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</si>
  <si>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</si>
  <si>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</si>
  <si>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</si>
  <si>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</si>
  <si>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</si>
  <si>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</si>
  <si>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</si>
  <si>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</si>
  <si>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</si>
  <si>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</si>
  <si>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</si>
  <si>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</si>
  <si>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</si>
  <si>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</si>
  <si>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</si>
  <si>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</si>
  <si>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</si>
  <si>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</si>
  <si>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</si>
  <si>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</si>
  <si>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</si>
  <si>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</si>
  <si>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</si>
  <si>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</si>
  <si>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</si>
  <si>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</si>
  <si>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</si>
  <si>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</si>
  <si>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</si>
  <si>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</si>
  <si>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</si>
  <si>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</si>
  <si>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</si>
  <si>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</si>
  <si>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</si>
  <si>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</si>
  <si>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</si>
  <si>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</si>
  <si>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</si>
  <si>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</si>
  <si>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</si>
  <si>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</si>
  <si>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</si>
  <si>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</si>
  <si>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</si>
  <si>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</si>
  <si>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</si>
  <si>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</si>
  <si>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</si>
  <si>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</si>
  <si>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</si>
  <si>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</si>
  <si>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</si>
  <si>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</si>
  <si>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</si>
  <si>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</si>
  <si>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</si>
  <si>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</si>
  <si>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</si>
  <si>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</si>
  <si>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</si>
  <si>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</si>
  <si>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</si>
  <si>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</si>
  <si>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</si>
  <si>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</si>
  <si>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</si>
  <si>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</si>
  <si>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</si>
  <si>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</si>
  <si>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</si>
  <si>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</si>
  <si>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</si>
  <si>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</si>
  <si>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</si>
  <si>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</si>
  <si>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</si>
  <si>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</si>
  <si>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</si>
  <si>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</si>
  <si>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</si>
  <si>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</si>
  <si>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</si>
  <si>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</si>
  <si>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</si>
  <si>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</si>
  <si>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</si>
  <si>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</si>
  <si>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</si>
  <si>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</si>
  <si>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</si>
  <si>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</si>
  <si>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</si>
  <si>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</si>
  <si>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</si>
  <si>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</si>
  <si>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</si>
  <si>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</si>
  <si>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</si>
  <si>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</si>
  <si>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</si>
  <si>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</si>
  <si>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</si>
  <si>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</si>
  <si>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</si>
  <si>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</si>
  <si>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</si>
  <si>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</si>
  <si>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</si>
  <si>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</si>
  <si>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</si>
  <si>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</si>
  <si>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</si>
  <si>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</si>
  <si>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</si>
  <si>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</si>
  <si>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</si>
  <si>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</si>
  <si>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</si>
  <si>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</si>
  <si>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</si>
  <si>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</si>
  <si>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</si>
  <si>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</si>
  <si>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</si>
  <si>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</si>
  <si>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</si>
  <si>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</si>
  <si>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</si>
  <si>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</si>
  <si>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</si>
  <si>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</si>
  <si>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</si>
  <si>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</si>
  <si>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</si>
  <si>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</si>
  <si>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</si>
  <si>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</si>
  <si>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</si>
  <si>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</si>
  <si>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</si>
  <si>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</si>
  <si>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</si>
  <si>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</si>
  <si>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</si>
  <si>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</si>
  <si>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</si>
  <si>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</si>
  <si>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</si>
  <si>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</si>
  <si>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</si>
  <si>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</si>
  <si>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</si>
  <si>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</si>
  <si>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</si>
  <si>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</si>
  <si>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</si>
  <si>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</si>
  <si>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</si>
  <si>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</si>
  <si>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</si>
  <si>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</si>
  <si>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</si>
  <si>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</si>
  <si>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</si>
  <si>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</si>
  <si>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</si>
  <si>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</si>
  <si>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</si>
  <si>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</si>
  <si>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</si>
  <si>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</si>
  <si>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</si>
  <si>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</si>
  <si>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</si>
  <si>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</si>
  <si>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</si>
  <si>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</si>
  <si>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</si>
  <si>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</si>
  <si>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</si>
  <si>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</si>
  <si>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</si>
  <si>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</si>
  <si>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</si>
  <si>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</si>
  <si>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</si>
  <si>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</si>
  <si>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</si>
  <si>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</si>
  <si>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</si>
  <si>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</si>
  <si>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</si>
  <si>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</si>
  <si>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</si>
  <si>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</si>
  <si>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</si>
  <si>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</si>
  <si>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</si>
  <si>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</si>
  <si>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</si>
  <si>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</si>
  <si>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</si>
  <si>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</si>
  <si>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</si>
  <si>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</si>
  <si>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</si>
  <si>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</si>
  <si>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</si>
  <si>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</si>
  <si>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</si>
  <si>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</si>
  <si>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</si>
  <si>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</si>
  <si>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</si>
  <si>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</si>
  <si>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</si>
  <si>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</si>
  <si>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</si>
  <si>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</si>
  <si>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</si>
  <si>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</si>
  <si>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</si>
  <si>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</si>
  <si>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</si>
  <si>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</si>
  <si>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</si>
  <si>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</si>
  <si>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</si>
  <si>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</si>
  <si>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</si>
  <si>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</si>
  <si>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</si>
  <si>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</si>
  <si>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</si>
  <si>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</si>
  <si>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</si>
  <si>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</si>
  <si>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</si>
  <si>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</si>
  <si>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</si>
  <si>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</si>
  <si>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</si>
  <si>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</si>
  <si>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</si>
  <si>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</si>
  <si>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</si>
  <si>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</si>
  <si>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</si>
  <si>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</si>
  <si>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</si>
  <si>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</si>
  <si>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</si>
  <si>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</si>
  <si>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</si>
  <si>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</si>
  <si>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</si>
  <si>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</si>
  <si>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</si>
  <si>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</si>
  <si>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</si>
  <si>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</si>
  <si>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</si>
  <si>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</si>
  <si>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</si>
  <si>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</si>
  <si>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</si>
  <si>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</si>
  <si>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</si>
  <si>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</si>
  <si>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</si>
  <si>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</si>
  <si>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</si>
  <si>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</si>
  <si>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</si>
  <si>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</si>
  <si>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</si>
  <si>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</si>
  <si>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</si>
  <si>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</si>
  <si>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</si>
  <si>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</si>
  <si>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</si>
  <si>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</si>
  <si>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</si>
  <si>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</si>
  <si>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</si>
  <si>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</si>
  <si>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</si>
  <si>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</si>
  <si>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</si>
  <si>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</si>
  <si>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</si>
  <si>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</si>
  <si>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</si>
  <si>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</si>
  <si>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</si>
  <si>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</si>
  <si>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</si>
  <si>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</si>
  <si>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</si>
  <si>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</si>
  <si>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</si>
  <si>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</si>
  <si>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</si>
  <si>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</si>
  <si>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</si>
  <si>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</si>
  <si>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</si>
  <si>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</si>
  <si>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</si>
  <si>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</si>
  <si>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</si>
  <si>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</si>
  <si>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</si>
  <si>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</si>
  <si>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</si>
  <si>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</si>
  <si>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</si>
  <si>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</si>
  <si>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</si>
  <si>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</si>
  <si>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</si>
  <si>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</si>
  <si>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</si>
  <si>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</si>
  <si>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</si>
  <si>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</si>
  <si>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</si>
  <si>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</si>
  <si>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</si>
  <si>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</si>
  <si>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</si>
  <si>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</si>
  <si>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</si>
  <si>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</si>
  <si>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</si>
  <si>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</si>
  <si>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</si>
  <si>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</si>
  <si>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</si>
  <si>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</si>
  <si>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</si>
  <si>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</si>
  <si>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</si>
  <si>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</si>
  <si>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</si>
  <si>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</si>
  <si>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</si>
  <si>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</si>
  <si>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</si>
  <si>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</si>
  <si>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</si>
  <si>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</si>
  <si>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</si>
  <si>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</si>
  <si>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</si>
  <si>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</si>
  <si>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</si>
  <si>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</si>
  <si>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</si>
  <si>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</si>
  <si>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</si>
  <si>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</si>
  <si>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</si>
  <si>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</si>
  <si>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</si>
  <si>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</si>
  <si>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</si>
  <si>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</si>
  <si>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</si>
  <si>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</si>
  <si>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</si>
  <si>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</si>
  <si>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</si>
  <si>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</si>
  <si>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</si>
  <si>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</si>
  <si>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</si>
  <si>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</si>
  <si>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</si>
  <si>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</si>
  <si>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</si>
  <si>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</si>
  <si>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</si>
  <si>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</si>
  <si>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</si>
  <si>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</si>
  <si>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</si>
  <si>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</si>
  <si>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</si>
  <si>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</si>
  <si>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</si>
  <si>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</si>
  <si>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</si>
  <si>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</si>
  <si>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</si>
  <si>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</si>
  <si>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</si>
  <si>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</si>
  <si>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</si>
  <si>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</si>
  <si>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</si>
  <si>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</si>
  <si>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</si>
  <si>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</si>
  <si>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</si>
  <si>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</si>
  <si>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</si>
  <si>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</si>
  <si>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</si>
  <si>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</si>
  <si>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</si>
  <si>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</si>
  <si>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</si>
  <si>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</si>
  <si>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</si>
  <si>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</si>
  <si>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</si>
  <si>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</si>
  <si>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</si>
  <si>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</si>
  <si>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</si>
  <si>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</si>
  <si>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</si>
  <si>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</si>
  <si>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</si>
  <si>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</si>
  <si>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</si>
  <si>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</si>
  <si>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</si>
  <si>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</si>
  <si>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</si>
  <si>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</si>
  <si>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</si>
  <si>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</si>
  <si>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</si>
  <si>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</si>
  <si>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</si>
  <si>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</si>
  <si>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</si>
  <si>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</si>
  <si>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</si>
  <si>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</si>
  <si>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</si>
  <si>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</si>
  <si>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</si>
  <si>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</si>
  <si>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</si>
  <si>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</si>
  <si>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</si>
  <si>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</si>
  <si>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</si>
  <si>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</si>
  <si>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</si>
  <si>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</si>
  <si>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</si>
  <si>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</si>
  <si>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</si>
  <si>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</si>
  <si>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</si>
  <si>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</si>
  <si>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</si>
  <si>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</si>
  <si>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</si>
  <si>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</si>
  <si>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</si>
  <si>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</si>
  <si>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</si>
  <si>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</si>
  <si>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</si>
  <si>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</si>
  <si>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</si>
  <si>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</si>
  <si>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</si>
  <si>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</si>
  <si>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</si>
  <si>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</si>
  <si>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</si>
  <si>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</si>
  <si>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</si>
  <si>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</si>
  <si>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</si>
  <si>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</si>
  <si>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</si>
  <si>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</si>
  <si>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</si>
  <si>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</si>
  <si>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</si>
  <si>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</si>
  <si>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</si>
  <si>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</si>
  <si>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</si>
  <si>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</si>
  <si>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</si>
  <si>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</si>
  <si>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</si>
  <si>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</si>
  <si>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</si>
  <si>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</si>
  <si>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</si>
  <si>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</si>
  <si>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</si>
  <si>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</si>
  <si>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</si>
  <si>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</si>
  <si>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</si>
  <si>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</si>
  <si>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</si>
  <si>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</si>
  <si>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</si>
  <si>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</si>
  <si>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</si>
  <si>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</si>
  <si>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</si>
  <si>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</si>
  <si>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</si>
  <si>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</si>
  <si>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</si>
  <si>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</si>
  <si>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</si>
  <si>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</si>
  <si>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</si>
  <si>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</si>
  <si>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</si>
  <si>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</si>
  <si>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</si>
  <si>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</si>
  <si>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</si>
  <si>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</si>
  <si>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</si>
  <si>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</si>
  <si>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</si>
  <si>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</si>
  <si>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</si>
  <si>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</si>
  <si>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</si>
  <si>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</si>
  <si>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</si>
  <si>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</si>
  <si>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</si>
  <si>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</si>
  <si>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</si>
  <si>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</si>
  <si>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</si>
  <si>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</si>
  <si>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</si>
  <si>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</si>
  <si>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</si>
  <si>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</si>
  <si>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</si>
  <si>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</si>
  <si>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</si>
  <si>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</si>
  <si>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</si>
  <si>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</si>
  <si>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</si>
  <si>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</si>
  <si>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</si>
  <si>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</si>
  <si>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</si>
  <si>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</si>
  <si>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</si>
  <si>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</si>
  <si>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</si>
  <si>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</si>
  <si>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</si>
  <si>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</si>
  <si>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</si>
  <si>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</si>
  <si>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</si>
  <si>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</si>
  <si>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</si>
  <si>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</si>
  <si>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</si>
  <si>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</si>
  <si>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</si>
  <si>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</si>
  <si>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</si>
  <si>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</si>
  <si>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</si>
  <si>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</si>
  <si>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</si>
  <si>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</si>
  <si>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</si>
  <si>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</si>
  <si>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</si>
  <si>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</si>
  <si>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</si>
  <si>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</si>
  <si>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</si>
  <si>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</si>
  <si>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</si>
  <si>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</si>
  <si>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</si>
  <si>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</si>
  <si>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</si>
  <si>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</si>
  <si>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</si>
  <si>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</si>
  <si>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</si>
  <si>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</si>
  <si>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</si>
  <si>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</si>
  <si>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</si>
  <si>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</si>
  <si>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</si>
  <si>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</si>
  <si>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</si>
  <si>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</si>
  <si>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</si>
  <si>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</si>
  <si>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</si>
  <si>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</si>
  <si>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</si>
  <si>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</si>
  <si>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</si>
  <si>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</si>
  <si>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</si>
  <si>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</si>
  <si>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</si>
  <si>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</si>
  <si>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</si>
  <si>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</si>
  <si>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</si>
  <si>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</si>
  <si>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</si>
  <si>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</si>
  <si>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</si>
  <si>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</si>
  <si>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</si>
  <si>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</si>
  <si>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</si>
  <si>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</si>
  <si>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</si>
  <si>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</si>
  <si>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</si>
  <si>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</si>
  <si>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</si>
  <si>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</si>
  <si>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</si>
  <si>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</si>
  <si>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</si>
  <si>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</si>
  <si>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</si>
  <si>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</si>
  <si>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</si>
  <si>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</si>
  <si>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</si>
  <si>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</si>
  <si>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</si>
  <si>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</si>
  <si>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</si>
  <si>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</si>
  <si>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</si>
  <si>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</si>
  <si>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</si>
  <si>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</si>
  <si>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</si>
  <si>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</si>
  <si>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</si>
  <si>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</si>
  <si>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</si>
  <si>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</si>
  <si>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</si>
  <si>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</si>
  <si>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</si>
  <si>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</si>
  <si>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</si>
  <si>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</si>
  <si>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</si>
  <si>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</si>
  <si>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</si>
  <si>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</si>
  <si>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</si>
  <si>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</si>
  <si>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</si>
  <si>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</si>
  <si>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</si>
  <si>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</si>
  <si>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</si>
  <si>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</si>
  <si>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</si>
  <si>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</si>
  <si>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</si>
  <si>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</si>
  <si>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</si>
  <si>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</si>
  <si>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</si>
  <si>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</si>
  <si>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</si>
  <si>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</si>
  <si>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</si>
  <si>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</si>
  <si>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</si>
  <si>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</si>
  <si>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</si>
  <si>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</si>
  <si>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</si>
  <si>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</si>
  <si>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</si>
  <si>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</si>
  <si>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</si>
  <si>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</si>
  <si>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</si>
  <si>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</si>
  <si>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</si>
  <si>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</si>
  <si>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</si>
  <si>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</si>
  <si>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</si>
  <si>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</si>
  <si>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</si>
  <si>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</si>
  <si>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</si>
  <si>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</si>
  <si>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</si>
  <si>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</si>
  <si>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</si>
  <si>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</si>
  <si>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</si>
  <si>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</si>
  <si>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</si>
  <si>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</si>
  <si>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</si>
  <si>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</si>
  <si>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</si>
  <si>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</si>
  <si>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</si>
  <si>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</si>
  <si>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</si>
  <si>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</si>
  <si>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</si>
  <si>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</si>
  <si>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</si>
  <si>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</si>
  <si>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</si>
  <si>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</si>
  <si>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</si>
  <si>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</si>
  <si>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</si>
  <si>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</si>
  <si>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</si>
  <si>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</si>
  <si>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</si>
  <si>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</si>
  <si>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</si>
  <si>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</si>
  <si>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</si>
  <si>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</si>
  <si>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</si>
  <si>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</si>
  <si>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</si>
  <si>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</si>
  <si>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</si>
  <si>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</si>
  <si>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</si>
  <si>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</si>
  <si>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</si>
  <si>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</si>
  <si>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</si>
  <si>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</si>
  <si>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</si>
  <si>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</si>
  <si>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</si>
  <si>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</si>
  <si>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</si>
  <si>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</si>
  <si>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</si>
  <si>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</si>
  <si>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</si>
  <si>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</si>
  <si>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</si>
  <si>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</si>
  <si>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</si>
  <si>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</si>
  <si>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</si>
  <si>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</si>
  <si>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</si>
  <si>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</si>
  <si>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</si>
  <si>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</si>
  <si>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</si>
  <si>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</si>
  <si>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</si>
  <si>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</si>
  <si>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</si>
  <si>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</si>
  <si>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</si>
  <si>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</si>
  <si>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</si>
  <si>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</si>
  <si>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</si>
  <si>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</si>
  <si>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</si>
  <si>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</si>
  <si>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</si>
  <si>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</si>
  <si>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</si>
  <si>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</si>
  <si>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</si>
  <si>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</si>
  <si>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</si>
  <si>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</si>
  <si>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</si>
  <si>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</si>
  <si>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</si>
  <si>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</si>
  <si>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</si>
  <si>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</si>
  <si>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</si>
  <si>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</si>
  <si>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</si>
  <si>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</si>
  <si>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</si>
  <si>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</si>
  <si>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</si>
  <si>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</si>
  <si>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</si>
  <si>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</si>
  <si>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</si>
  <si>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</si>
  <si>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</si>
  <si>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</si>
  <si>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</si>
  <si>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</si>
  <si>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</si>
  <si>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</si>
  <si>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</si>
  <si>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</si>
  <si>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</si>
  <si>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</si>
  <si>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</si>
  <si>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</si>
  <si>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</si>
  <si>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</si>
  <si>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</si>
  <si>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</si>
  <si>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</si>
  <si>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</si>
  <si>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</si>
  <si>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</si>
  <si>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</si>
  <si>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</si>
  <si>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</si>
  <si>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</si>
  <si>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</si>
  <si>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</si>
  <si>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</si>
  <si>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</si>
  <si>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</si>
  <si>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</si>
  <si>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</si>
  <si>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</si>
  <si>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</si>
  <si>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</si>
  <si>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</si>
  <si>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</si>
  <si>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</si>
  <si>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</si>
  <si>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</si>
  <si>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</si>
  <si>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</si>
  <si>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</si>
  <si>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</si>
  <si>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</si>
  <si>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</si>
  <si>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</si>
  <si>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</si>
  <si>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</si>
  <si>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</si>
  <si>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</si>
  <si>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</si>
  <si>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</si>
  <si>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</si>
  <si>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</si>
  <si>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</si>
  <si>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</si>
  <si>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</si>
  <si>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</si>
  <si>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</si>
  <si>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</si>
  <si>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</si>
  <si>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</si>
  <si>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</si>
  <si>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</si>
  <si>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</si>
  <si>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</si>
  <si>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</si>
  <si>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</si>
  <si>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</si>
  <si>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</si>
  <si>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</si>
  <si>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</si>
  <si>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</si>
  <si>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</si>
  <si>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</si>
  <si>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</si>
  <si>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</si>
  <si>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</si>
  <si>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</si>
  <si>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</si>
  <si>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</si>
  <si>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</si>
  <si>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</si>
  <si>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</si>
  <si>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</si>
  <si>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</si>
  <si>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</si>
  <si>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</si>
  <si>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</si>
  <si>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</si>
  <si>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</si>
  <si>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</si>
  <si>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</si>
  <si>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</si>
  <si>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</si>
  <si>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</si>
  <si>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</si>
  <si>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</si>
  <si>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</si>
  <si>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</si>
  <si>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</si>
  <si>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</si>
  <si>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</si>
  <si>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</si>
  <si>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</si>
  <si>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</si>
  <si>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</si>
  <si>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</si>
  <si>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</si>
  <si>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</si>
  <si>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</si>
  <si>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</si>
  <si>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</si>
  <si>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</si>
  <si>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</si>
  <si>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</si>
  <si>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</si>
  <si>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</si>
  <si>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</si>
  <si>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</si>
  <si>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</si>
  <si>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</si>
  <si>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</si>
  <si>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</si>
  <si>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</si>
  <si>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</si>
  <si>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</si>
  <si>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</si>
  <si>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</si>
  <si>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</si>
  <si>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</si>
  <si>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</si>
  <si>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</si>
  <si>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</si>
  <si>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</si>
  <si>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</si>
  <si>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</si>
  <si>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</si>
  <si>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</si>
  <si>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</si>
  <si>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</si>
  <si>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</si>
  <si>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</si>
  <si>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</si>
  <si>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</si>
  <si>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</si>
  <si>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</si>
  <si>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</si>
  <si>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</si>
  <si>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</si>
  <si>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</si>
  <si>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</si>
  <si>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</si>
  <si>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</si>
  <si>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</si>
  <si>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</si>
  <si>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</si>
  <si>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</si>
  <si>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</si>
  <si>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</si>
  <si>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</si>
  <si>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</si>
  <si>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</si>
  <si>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</si>
  <si>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</si>
  <si>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</si>
  <si>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</si>
  <si>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</si>
  <si>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</si>
  <si>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</si>
  <si>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</si>
  <si>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</si>
  <si>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</si>
  <si>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</si>
  <si>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</si>
  <si>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</si>
  <si>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</si>
  <si>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</si>
  <si>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</si>
  <si>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</si>
  <si>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</si>
  <si>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</si>
  <si>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</si>
  <si>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</si>
  <si>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</si>
  <si>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</si>
  <si>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</si>
  <si>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</si>
  <si>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</si>
  <si>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</si>
  <si>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</si>
  <si>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</si>
  <si>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</si>
  <si>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</si>
  <si>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</si>
  <si>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</si>
  <si>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</si>
  <si>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</si>
  <si>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</si>
  <si>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</si>
  <si>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</si>
  <si>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</si>
  <si>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</si>
  <si>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</si>
  <si>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</si>
  <si>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</si>
  <si>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</si>
  <si>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</si>
  <si>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</si>
  <si>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</si>
  <si>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</si>
  <si>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</si>
  <si>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</si>
  <si>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</si>
  <si>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</si>
  <si>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</si>
  <si>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</si>
  <si>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</si>
  <si>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</si>
  <si>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</si>
  <si>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</si>
  <si>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</si>
  <si>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</si>
  <si>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</si>
  <si>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</si>
  <si>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</si>
  <si>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</si>
  <si>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</si>
  <si>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</si>
  <si>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</si>
  <si>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</si>
  <si>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</si>
  <si>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</si>
  <si>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</si>
  <si>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</si>
  <si>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</si>
  <si>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</si>
  <si>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</si>
  <si>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</si>
  <si>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</si>
  <si>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</si>
  <si>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</si>
  <si>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</si>
  <si>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</si>
  <si>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</si>
  <si>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</si>
  <si>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</si>
  <si>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</si>
  <si>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</si>
  <si>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</si>
  <si>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</si>
  <si>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</si>
  <si>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</si>
  <si>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</si>
  <si>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</si>
  <si>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</si>
  <si>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</si>
  <si>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</si>
  <si>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</si>
  <si>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</si>
  <si>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</si>
  <si>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</si>
  <si>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</si>
  <si>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</si>
  <si>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</si>
  <si>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</si>
  <si>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</si>
  <si>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</si>
  <si>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</si>
  <si>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</si>
  <si>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</si>
  <si>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</si>
  <si>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</si>
  <si>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</si>
  <si>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</si>
  <si>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</si>
  <si>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</si>
  <si>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</si>
  <si>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</si>
  <si>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</si>
  <si>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</si>
  <si>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</si>
  <si>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</si>
  <si>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</si>
  <si>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</si>
  <si>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</si>
  <si>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</si>
  <si>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</si>
  <si>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</si>
  <si>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</si>
  <si>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</si>
  <si>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</si>
  <si>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</si>
  <si>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</si>
  <si>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</si>
  <si>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</si>
  <si>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</si>
  <si>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</si>
  <si>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</si>
  <si>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</si>
  <si>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</si>
  <si>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</si>
  <si>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</si>
  <si>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</si>
  <si>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</si>
  <si>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</si>
  <si>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</si>
  <si>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</si>
  <si>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</si>
  <si>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</si>
  <si>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</si>
  <si>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</si>
  <si>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</si>
  <si>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</si>
  <si>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</si>
  <si>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</si>
  <si>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</si>
  <si>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</si>
  <si>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</si>
  <si>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</si>
  <si>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</si>
  <si>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</si>
  <si>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</si>
  <si>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</si>
  <si>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</si>
  <si>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</si>
  <si>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</si>
  <si>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</si>
  <si>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</si>
  <si>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</si>
  <si>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</si>
  <si>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</si>
  <si>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</si>
  <si>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</si>
  <si>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</si>
  <si>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</si>
  <si>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</si>
  <si>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</si>
  <si>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</si>
  <si>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</si>
  <si>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</si>
  <si>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</si>
  <si>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</si>
  <si>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</si>
  <si>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</si>
  <si>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</si>
  <si>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</si>
  <si>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</si>
  <si>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</si>
  <si>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</si>
  <si>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</si>
  <si>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</si>
  <si>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</si>
  <si>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</si>
  <si>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</si>
  <si>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</si>
  <si>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</si>
  <si>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</si>
  <si>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</si>
  <si>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</si>
  <si>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</si>
  <si>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</si>
  <si>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</si>
  <si>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</si>
  <si>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</si>
  <si>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</si>
  <si>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</si>
  <si>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</si>
  <si>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</si>
  <si>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</si>
  <si>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</si>
  <si>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</si>
  <si>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</si>
  <si>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</si>
  <si>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</si>
  <si>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</si>
  <si>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</si>
  <si>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</si>
  <si>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</si>
  <si>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</si>
  <si>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</si>
  <si>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</si>
  <si>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</si>
  <si>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</si>
  <si>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</si>
  <si>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</si>
  <si>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</si>
  <si>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</si>
  <si>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</si>
  <si>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</si>
  <si>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</si>
  <si>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</si>
  <si>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</si>
  <si>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</si>
  <si>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</si>
  <si>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</si>
  <si>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</si>
  <si>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</si>
  <si>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</si>
  <si>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</si>
  <si>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</si>
  <si>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</si>
  <si>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</si>
  <si>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</si>
  <si>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</si>
  <si>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</si>
  <si>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</si>
  <si>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</si>
  <si>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</si>
  <si>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</si>
  <si>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</si>
  <si>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</si>
  <si>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</si>
  <si>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</si>
  <si>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</si>
  <si>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</si>
  <si>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</si>
  <si>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</si>
  <si>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</si>
  <si>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</si>
  <si>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</si>
  <si>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</si>
  <si>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</si>
  <si>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</si>
  <si>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</si>
  <si>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</si>
  <si>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</si>
  <si>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</si>
  <si>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</si>
  <si>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</si>
  <si>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</si>
  <si>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</si>
  <si>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</si>
  <si>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</si>
  <si>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</si>
  <si>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</si>
  <si>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</si>
  <si>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</si>
  <si>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</si>
  <si>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</si>
  <si>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</si>
  <si>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</si>
  <si>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</si>
  <si>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</si>
  <si>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</si>
  <si>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</si>
  <si>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</si>
  <si>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</si>
  <si>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</si>
  <si>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</si>
  <si>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</si>
  <si>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</si>
  <si>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</si>
  <si>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</si>
  <si>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</si>
  <si>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</si>
  <si>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</si>
  <si>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</si>
  <si>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</si>
  <si>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</si>
  <si>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</si>
  <si>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</si>
  <si>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</si>
  <si>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</si>
  <si>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</si>
  <si>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</si>
  <si>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</si>
  <si>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</si>
  <si>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</si>
  <si>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</si>
  <si>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</si>
  <si>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</si>
  <si>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</si>
  <si>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</si>
  <si>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</si>
  <si>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</si>
  <si>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</si>
  <si>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</si>
  <si>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</si>
  <si>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</si>
  <si>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</si>
  <si>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</si>
  <si>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</si>
  <si>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</si>
  <si>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</si>
  <si>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</si>
  <si>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</si>
  <si>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</si>
  <si>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</si>
  <si>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</si>
  <si>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</si>
  <si>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</si>
  <si>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</si>
  <si>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</si>
  <si>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</si>
  <si>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</si>
  <si>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</si>
  <si>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</si>
  <si>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</si>
  <si>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</si>
  <si>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</si>
  <si>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</si>
  <si>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</si>
  <si>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</si>
  <si>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</si>
  <si>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</si>
  <si>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</si>
  <si>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</si>
  <si>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</si>
  <si>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</si>
  <si>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</si>
  <si>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</si>
  <si>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</si>
  <si>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</si>
  <si>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</si>
  <si>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</si>
  <si>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</si>
  <si>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</si>
  <si>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</si>
  <si>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</si>
  <si>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</si>
  <si>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</si>
  <si>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</si>
  <si>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</si>
  <si>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</si>
  <si>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</si>
  <si>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</si>
  <si>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</si>
  <si>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</si>
  <si>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</si>
  <si>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</si>
  <si>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</si>
  <si>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</si>
  <si>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</si>
  <si>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</si>
  <si>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</si>
  <si>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</si>
  <si>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</si>
  <si>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</si>
  <si>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</si>
  <si>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</si>
  <si>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</si>
  <si>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</si>
  <si>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</si>
  <si>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</si>
  <si>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</si>
  <si>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</si>
  <si>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</si>
  <si>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</si>
  <si>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</si>
  <si>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</si>
  <si>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</si>
  <si>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</si>
  <si>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</si>
  <si>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</si>
  <si>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</si>
  <si>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</si>
  <si>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</si>
  <si>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</si>
  <si>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</si>
  <si>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</si>
  <si>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</si>
  <si>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</si>
  <si>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</si>
  <si>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</si>
  <si>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</si>
  <si>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</si>
  <si>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</si>
  <si>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</si>
  <si>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</si>
  <si>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</si>
  <si>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</si>
  <si>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</si>
  <si>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</si>
  <si>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</si>
  <si>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</si>
  <si>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</si>
  <si>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</si>
  <si>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</si>
  <si>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</si>
  <si>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</si>
  <si>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</si>
  <si>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</si>
  <si>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</si>
  <si>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</si>
  <si>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</si>
  <si>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</si>
  <si>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</si>
  <si>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</si>
  <si>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</si>
  <si>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</si>
  <si>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</si>
  <si>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</si>
  <si>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</si>
  <si>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</si>
  <si>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</si>
  <si>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</si>
  <si>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</si>
  <si>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</si>
  <si>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</si>
  <si>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</si>
  <si>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</si>
  <si>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</si>
  <si>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</si>
  <si>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</si>
  <si>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</si>
  <si>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</si>
  <si>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</si>
  <si>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</si>
  <si>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</si>
  <si>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</si>
  <si>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</si>
  <si>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</si>
  <si>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</si>
  <si>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</si>
  <si>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</si>
  <si>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</si>
  <si>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</si>
  <si>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</si>
  <si>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</si>
  <si>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</si>
  <si>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</si>
  <si>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</si>
  <si>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</si>
  <si>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</si>
  <si>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</si>
  <si>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</si>
  <si>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</si>
  <si>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</si>
  <si>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</si>
  <si>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</si>
  <si>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</si>
  <si>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</si>
  <si>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</si>
  <si>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</si>
  <si>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</si>
  <si>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</si>
  <si>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</si>
  <si>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</si>
  <si>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</si>
  <si>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</si>
  <si>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</si>
  <si>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</si>
  <si>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</si>
  <si>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</si>
  <si>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</si>
  <si>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</si>
  <si>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</si>
  <si>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</si>
  <si>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</si>
  <si>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</si>
  <si>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</si>
  <si>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</si>
  <si>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</si>
  <si>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</si>
  <si>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</si>
  <si>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</si>
  <si>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</si>
  <si>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</si>
  <si>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</si>
  <si>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</si>
  <si>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</si>
  <si>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</si>
  <si>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</si>
  <si>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</si>
  <si>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</si>
  <si>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</si>
  <si>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</si>
  <si>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</si>
  <si>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</si>
  <si>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</si>
  <si>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</si>
  <si>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</si>
  <si>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</si>
  <si>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</si>
  <si>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</si>
  <si>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</si>
  <si>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</si>
  <si>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</si>
  <si>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</si>
  <si>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</si>
  <si>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</si>
  <si>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</si>
  <si>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</si>
  <si>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</si>
  <si>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</si>
  <si>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</si>
  <si>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</si>
  <si>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</si>
  <si>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</si>
  <si>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</si>
  <si>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</si>
  <si>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</si>
  <si>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</si>
  <si>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</si>
  <si>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</si>
  <si>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</si>
  <si>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</si>
  <si>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</si>
  <si>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</si>
  <si>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</si>
  <si>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</si>
  <si>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</si>
  <si>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</si>
  <si>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</si>
  <si>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</si>
  <si>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</si>
  <si>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</si>
  <si>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</si>
  <si>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</si>
  <si>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</si>
  <si>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</si>
  <si>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</si>
  <si>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</si>
  <si>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</si>
  <si>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</si>
  <si>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</si>
  <si>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</si>
  <si>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</si>
  <si>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</si>
  <si>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</si>
  <si>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</si>
  <si>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</si>
  <si>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</si>
  <si>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</si>
  <si>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</si>
  <si>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</si>
  <si>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</si>
  <si>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</si>
  <si>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</si>
  <si>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</si>
  <si>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</si>
  <si>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</si>
  <si>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</si>
  <si>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</si>
  <si>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</si>
  <si>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</si>
  <si>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</si>
  <si>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</si>
  <si>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</si>
  <si>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</si>
  <si>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</si>
  <si>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</si>
  <si>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</si>
  <si>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</si>
  <si>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</si>
  <si>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</si>
  <si>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</si>
  <si>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</si>
  <si>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</si>
  <si>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</si>
  <si>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</si>
  <si>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</si>
  <si>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</si>
  <si>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</si>
  <si>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</si>
  <si>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</si>
  <si>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</si>
  <si>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</si>
  <si>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</si>
  <si>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</si>
  <si>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</si>
  <si>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</si>
  <si>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</si>
  <si>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</si>
  <si>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</si>
  <si>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</si>
  <si>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</si>
  <si>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</si>
  <si>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</si>
  <si>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</si>
  <si>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</si>
  <si>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</si>
  <si>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</si>
  <si>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</si>
  <si>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</si>
  <si>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</si>
  <si>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</si>
  <si>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</si>
  <si>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</si>
  <si>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</si>
  <si>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</si>
  <si>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</si>
  <si>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</si>
  <si>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</si>
  <si>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</si>
  <si>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</si>
  <si>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</si>
  <si>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</si>
  <si>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</si>
  <si>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</si>
  <si>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</si>
  <si>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</si>
  <si>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</si>
  <si>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</si>
  <si>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</si>
  <si>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</si>
  <si>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</si>
  <si>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</si>
  <si>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</si>
  <si>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</si>
  <si>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</si>
  <si>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</si>
  <si>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</si>
  <si>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</si>
  <si>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</si>
  <si>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</si>
  <si>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</si>
  <si>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</si>
  <si>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</si>
  <si>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</si>
  <si>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</si>
  <si>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</si>
  <si>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</si>
  <si>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</si>
  <si>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</si>
  <si>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</si>
  <si>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</si>
  <si>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</si>
  <si>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</si>
  <si>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</si>
  <si>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</si>
  <si>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</si>
  <si>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</si>
  <si>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</si>
  <si>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</si>
  <si>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</si>
  <si>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</si>
  <si>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</si>
  <si>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</si>
  <si>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</si>
  <si>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</si>
  <si>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</si>
  <si>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</si>
  <si>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</si>
  <si>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</si>
  <si>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</si>
  <si>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</si>
  <si>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</si>
  <si>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</si>
  <si>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</si>
  <si>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</si>
  <si>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</si>
  <si>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</si>
  <si>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</si>
  <si>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</si>
  <si>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</si>
  <si>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</si>
  <si>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</si>
  <si>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</si>
  <si>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</si>
  <si>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</si>
  <si>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</si>
  <si>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</si>
  <si>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</si>
  <si>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</si>
  <si>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</si>
  <si>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</si>
  <si>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</si>
  <si>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</si>
  <si>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</si>
  <si>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</si>
  <si>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</si>
  <si>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</si>
  <si>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</si>
  <si>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</si>
  <si>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</si>
  <si>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</si>
  <si>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</si>
  <si>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</si>
  <si>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</si>
  <si>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</si>
  <si>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</si>
  <si>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</si>
  <si>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</si>
  <si>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</si>
  <si>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</si>
  <si>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</si>
  <si>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</si>
  <si>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</si>
  <si>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</si>
  <si>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</si>
  <si>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</si>
  <si>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</si>
  <si>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</si>
  <si>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</si>
  <si>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</si>
  <si>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</si>
  <si>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</si>
  <si>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</si>
  <si>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</si>
  <si>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</si>
  <si>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</si>
  <si>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</si>
  <si>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</si>
  <si>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</si>
  <si>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</si>
  <si>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</si>
  <si>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</si>
  <si>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</si>
  <si>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</si>
  <si>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</si>
  <si>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</si>
  <si>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</si>
  <si>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</si>
  <si>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</si>
  <si>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</si>
  <si>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</si>
  <si>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</si>
  <si>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</si>
  <si>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</si>
  <si>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</si>
  <si>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</si>
  <si>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</si>
  <si>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</si>
  <si>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</si>
  <si>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</si>
  <si>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</si>
  <si>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</si>
  <si>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</si>
  <si>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</si>
  <si>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</si>
  <si>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</si>
  <si>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</si>
  <si>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</si>
  <si>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</si>
  <si>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</si>
  <si>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</si>
  <si>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</si>
  <si>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</si>
  <si>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</si>
  <si>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</si>
  <si>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</si>
  <si>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</si>
  <si>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</si>
  <si>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</si>
  <si>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</si>
  <si>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</si>
  <si>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</si>
  <si>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</si>
  <si>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</si>
  <si>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</si>
  <si>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</si>
  <si>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</si>
  <si>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</si>
  <si>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</si>
  <si>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</si>
  <si>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</si>
  <si>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</si>
  <si>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</si>
  <si>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</si>
  <si>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</si>
  <si>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</si>
  <si>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</si>
  <si>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</si>
  <si>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</si>
  <si>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</si>
  <si>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</si>
  <si>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</si>
  <si>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</si>
  <si>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</si>
  <si>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</si>
  <si>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</si>
  <si>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</si>
  <si>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</si>
  <si>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</si>
  <si>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</si>
  <si>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</si>
  <si>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</si>
  <si>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</si>
  <si>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</si>
  <si>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</si>
  <si>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</si>
  <si>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</si>
  <si>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</si>
  <si>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</si>
  <si>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</si>
  <si>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</si>
  <si>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</si>
  <si>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</si>
  <si>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</si>
  <si>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</si>
  <si>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</si>
  <si>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</si>
  <si>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</si>
  <si>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</si>
  <si>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</si>
  <si>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</si>
  <si>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</si>
  <si>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</si>
  <si>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</si>
  <si>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</si>
  <si>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</si>
  <si>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</si>
  <si>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</si>
  <si>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</si>
  <si>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</si>
  <si>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</si>
  <si>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</si>
  <si>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</si>
  <si>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</si>
  <si>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</si>
  <si>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</si>
  <si>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</si>
  <si>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</si>
  <si>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</si>
  <si>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</si>
  <si>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</si>
  <si>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</si>
  <si>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</si>
  <si>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</si>
  <si>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</si>
  <si>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</si>
  <si>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</si>
  <si>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</si>
  <si>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</si>
  <si>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</si>
  <si>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</si>
  <si>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</si>
  <si>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</si>
  <si>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</si>
  <si>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</si>
  <si>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</si>
  <si>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</si>
  <si>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</si>
  <si>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</si>
  <si>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</si>
  <si>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</si>
  <si>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</si>
  <si>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</si>
  <si>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</si>
  <si>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</si>
  <si>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</si>
  <si>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</si>
  <si>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</si>
  <si>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</si>
  <si>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</si>
  <si>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</si>
  <si>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</si>
  <si>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</si>
  <si>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</si>
  <si>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</si>
  <si>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</si>
  <si>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</si>
  <si>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</si>
  <si>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</si>
  <si>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</si>
  <si>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</si>
  <si>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</si>
  <si>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</si>
  <si>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</si>
  <si>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</si>
  <si>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</si>
  <si>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</si>
  <si>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</si>
  <si>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</si>
  <si>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</si>
  <si>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</si>
  <si>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</si>
  <si>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</si>
  <si>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</si>
  <si>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</si>
  <si>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</si>
  <si>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</si>
  <si>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</si>
  <si>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</si>
  <si>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</si>
  <si>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</si>
  <si>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</si>
  <si>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</si>
  <si>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</si>
  <si>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</si>
  <si>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</si>
  <si>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</si>
  <si>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</si>
  <si>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</si>
  <si>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</si>
  <si>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</si>
  <si>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</si>
  <si>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</si>
  <si>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</si>
  <si>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</si>
  <si>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</si>
  <si>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</si>
  <si>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</si>
  <si>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</si>
  <si>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</si>
  <si>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</si>
  <si>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</si>
  <si>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</si>
  <si>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</si>
  <si>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</si>
  <si>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</si>
  <si>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</si>
  <si>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</si>
  <si>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</si>
  <si>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</si>
  <si>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</si>
  <si>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</si>
  <si>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</si>
  <si>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</si>
  <si>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</si>
  <si>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</si>
  <si>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</si>
  <si>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</si>
  <si>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</si>
  <si>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</si>
  <si>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</si>
  <si>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</si>
  <si>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</si>
  <si>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</si>
  <si>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</si>
  <si>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</si>
  <si>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</si>
  <si>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</si>
  <si>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</si>
  <si>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</si>
  <si>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</si>
  <si>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</si>
  <si>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</si>
  <si>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</si>
  <si>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</si>
  <si>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</si>
  <si>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</si>
  <si>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</si>
  <si>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</si>
  <si>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</si>
  <si>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</si>
  <si>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</si>
  <si>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</si>
  <si>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</si>
  <si>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</si>
  <si>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</si>
  <si>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</si>
  <si>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</si>
  <si>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</si>
  <si>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</si>
  <si>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</si>
  <si>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</si>
  <si>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</si>
  <si>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</si>
  <si>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</si>
  <si>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</si>
  <si>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</si>
  <si>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</si>
  <si>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</si>
  <si>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</si>
  <si>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</si>
  <si>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</si>
  <si>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</si>
  <si>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</si>
  <si>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</si>
  <si>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</si>
  <si>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</si>
  <si>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</si>
  <si>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</si>
  <si>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</si>
  <si>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</si>
  <si>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</si>
  <si>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</si>
  <si>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</si>
  <si>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</si>
  <si>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</si>
  <si>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</si>
  <si>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</si>
  <si>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</si>
  <si>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</si>
  <si>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</si>
  <si>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</si>
  <si>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</si>
  <si>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</si>
  <si>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</si>
  <si>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</si>
  <si>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</si>
  <si>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</si>
  <si>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</si>
  <si>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</si>
  <si>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</si>
  <si>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</si>
  <si>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</si>
  <si>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</si>
  <si>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</si>
  <si>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</si>
  <si>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</si>
  <si>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</si>
  <si>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</si>
  <si>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</si>
  <si>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</si>
  <si>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</si>
  <si>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</si>
  <si>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</si>
  <si>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</si>
  <si>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</si>
  <si>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</si>
  <si>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</si>
  <si>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</si>
  <si>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</si>
  <si>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</si>
  <si>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</si>
  <si>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</si>
  <si>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</si>
  <si>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</si>
  <si>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</si>
  <si>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</si>
  <si>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</si>
  <si>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</si>
  <si>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</si>
  <si>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</si>
  <si>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</si>
  <si>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</si>
  <si>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</si>
  <si>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</si>
  <si>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</si>
  <si>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</si>
  <si>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</si>
  <si>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</si>
  <si>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</si>
  <si>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</si>
  <si>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</si>
  <si>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</si>
  <si>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</si>
  <si>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</si>
  <si>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</si>
  <si>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</si>
  <si>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</si>
  <si>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</si>
  <si>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</si>
  <si>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</si>
  <si>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</si>
  <si>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</si>
  <si>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</si>
  <si>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</si>
  <si>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</si>
  <si>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</si>
  <si>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</si>
  <si>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</si>
  <si>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</si>
  <si>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</si>
  <si>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</si>
  <si>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</si>
  <si>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</si>
  <si>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</si>
  <si>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</si>
  <si>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</si>
  <si>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</si>
  <si>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</si>
  <si>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</si>
  <si>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</si>
  <si>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</si>
  <si>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</si>
  <si>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</si>
  <si>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</si>
  <si>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</si>
  <si>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</si>
  <si>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</si>
  <si>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</si>
  <si>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</si>
  <si>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</si>
  <si>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</si>
  <si>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</si>
  <si>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</si>
  <si>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</si>
  <si>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</si>
  <si>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</si>
  <si>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</si>
  <si>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</si>
  <si>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</si>
  <si>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</si>
  <si>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</si>
  <si>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</si>
  <si>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</si>
  <si>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</si>
  <si>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</si>
  <si>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</si>
  <si>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</si>
  <si>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</si>
  <si>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</si>
  <si>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</si>
  <si>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</si>
  <si>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</si>
  <si>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</si>
  <si>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</si>
  <si>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</si>
  <si>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</si>
  <si>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</si>
  <si>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</si>
  <si>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</si>
  <si>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</si>
  <si>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</si>
  <si>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</si>
  <si>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</si>
  <si>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</si>
  <si>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</si>
  <si>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</si>
  <si>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</si>
  <si>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</si>
  <si>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</si>
  <si>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</si>
  <si>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</si>
  <si>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</si>
  <si>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</si>
  <si>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</si>
  <si>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</si>
  <si>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</si>
  <si>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</si>
  <si>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</si>
  <si>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</si>
  <si>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</si>
  <si>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</si>
  <si>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</si>
  <si>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</si>
  <si>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</si>
  <si>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</si>
  <si>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</si>
  <si>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</si>
  <si>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</si>
  <si>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</si>
  <si>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</si>
  <si>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</si>
  <si>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</si>
  <si>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</si>
  <si>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</si>
  <si>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</si>
  <si>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</si>
  <si>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</si>
  <si>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</si>
  <si>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</si>
  <si>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</si>
  <si>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</si>
  <si>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</si>
  <si>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</si>
  <si>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</si>
  <si>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</si>
  <si>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</si>
  <si>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</si>
  <si>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</si>
  <si>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</si>
  <si>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</si>
  <si>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</si>
  <si>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</si>
  <si>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</si>
  <si>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</si>
  <si>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</si>
  <si>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</si>
  <si>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</si>
  <si>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</si>
  <si>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</si>
  <si>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</si>
  <si>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</si>
  <si>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</si>
  <si>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</si>
  <si>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</si>
  <si>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</si>
  <si>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</si>
  <si>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</si>
  <si>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</si>
  <si>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</si>
  <si>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</si>
  <si>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</si>
  <si>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</si>
  <si>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</si>
  <si>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</si>
  <si>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</si>
  <si>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</si>
  <si>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</si>
  <si>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</si>
  <si>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</si>
  <si>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</si>
  <si>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</si>
  <si>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</si>
  <si>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</si>
  <si>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</si>
  <si>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</si>
  <si>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</si>
  <si>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</si>
  <si>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</si>
  <si>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</si>
  <si>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</si>
  <si>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</si>
  <si>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</si>
  <si>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</si>
  <si>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</si>
  <si>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</si>
  <si>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</si>
  <si>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</si>
  <si>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</si>
  <si>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</si>
  <si>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</si>
  <si>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</si>
  <si>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</si>
  <si>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</si>
  <si>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</si>
  <si>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</si>
  <si>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</si>
  <si>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</si>
  <si>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</si>
  <si>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</si>
  <si>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</si>
  <si>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</si>
  <si>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</si>
  <si>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</si>
  <si>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</si>
  <si>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</si>
  <si>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</si>
  <si>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</si>
  <si>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</si>
  <si>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</si>
  <si>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</si>
  <si>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</si>
  <si>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</si>
  <si>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</si>
  <si>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</si>
  <si>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</si>
  <si>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</si>
  <si>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</si>
  <si>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</si>
  <si>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</si>
  <si>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</si>
  <si>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</si>
  <si>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</si>
  <si>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</si>
  <si>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</si>
  <si>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</si>
  <si>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</si>
  <si>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</si>
  <si>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</si>
  <si>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</si>
  <si>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</si>
  <si>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</si>
  <si>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</si>
  <si>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</si>
  <si>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</si>
  <si>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</si>
  <si>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</si>
  <si>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</si>
  <si>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</si>
  <si>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</si>
  <si>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</si>
  <si>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</si>
  <si>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</si>
  <si>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</si>
  <si>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</si>
  <si>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</si>
  <si>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</si>
  <si>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</si>
  <si>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</si>
  <si>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</si>
  <si>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</si>
  <si>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</si>
  <si>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</si>
  <si>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</si>
  <si>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</si>
  <si>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</si>
  <si>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</si>
  <si>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</si>
  <si>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</si>
  <si>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</si>
  <si>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</si>
  <si>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</si>
  <si>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</si>
  <si>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</si>
  <si>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</si>
  <si>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</si>
  <si>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</si>
  <si>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</si>
  <si>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</si>
  <si>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</si>
  <si>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</si>
  <si>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</si>
  <si>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</si>
  <si>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</si>
  <si>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</si>
  <si>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</si>
  <si>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</si>
  <si>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</si>
  <si>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</si>
  <si>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</si>
  <si>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</si>
  <si>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</si>
  <si>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</si>
  <si>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</si>
  <si>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</si>
  <si>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</si>
  <si>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</si>
  <si>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</si>
  <si>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</si>
  <si>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</si>
  <si>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</si>
  <si>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</si>
  <si>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</si>
  <si>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</si>
  <si>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</si>
  <si>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</si>
  <si>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</si>
  <si>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</si>
  <si>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</si>
  <si>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</si>
  <si>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</si>
  <si>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</si>
  <si>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</si>
  <si>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</si>
  <si>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</si>
  <si>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</si>
  <si>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</si>
  <si>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</si>
  <si>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</si>
  <si>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</si>
  <si>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</si>
  <si>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</si>
  <si>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</si>
  <si>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</si>
  <si>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</si>
  <si>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</si>
  <si>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</si>
  <si>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</si>
  <si>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</si>
  <si>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</si>
  <si>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</si>
  <si>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</si>
  <si>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</si>
  <si>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</si>
  <si>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</si>
  <si>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</si>
  <si>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</si>
  <si>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</si>
  <si>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</si>
  <si>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</si>
  <si>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</si>
  <si>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</si>
  <si>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</si>
  <si>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</si>
  <si>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</si>
  <si>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</si>
  <si>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</si>
  <si>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</si>
  <si>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</si>
  <si>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</si>
  <si>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</si>
  <si>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</si>
  <si>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</si>
  <si>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</si>
  <si>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</si>
  <si>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</si>
  <si>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</si>
  <si>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</si>
  <si>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</si>
  <si>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</si>
  <si>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</si>
  <si>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</si>
  <si>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</si>
  <si>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</si>
  <si>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</si>
  <si>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</si>
  <si>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</si>
  <si>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</si>
  <si>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</si>
  <si>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</si>
  <si>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</si>
  <si>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</si>
  <si>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</si>
  <si>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</si>
  <si>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</si>
  <si>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</si>
  <si>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</si>
  <si>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</si>
  <si>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</si>
  <si>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</si>
  <si>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</si>
  <si>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</si>
  <si>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</si>
  <si>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</si>
  <si>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</si>
  <si>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</si>
  <si>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</si>
  <si>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</si>
  <si>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</si>
  <si>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</si>
  <si>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</si>
  <si>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</si>
  <si>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</si>
  <si>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</si>
  <si>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</si>
  <si>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</si>
  <si>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</si>
  <si>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</si>
  <si>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</si>
  <si>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</si>
  <si>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</si>
  <si>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</si>
  <si>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</si>
  <si>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</si>
  <si>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</si>
  <si>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</si>
  <si>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</si>
  <si>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</si>
  <si>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</si>
  <si>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</si>
  <si>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</si>
  <si>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</si>
  <si>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</si>
  <si>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</si>
  <si>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</si>
  <si>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</si>
  <si>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</si>
  <si>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</si>
  <si>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</si>
  <si>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</si>
  <si>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</si>
  <si>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</si>
  <si>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</si>
  <si>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</si>
  <si>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</si>
  <si>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</si>
  <si>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</si>
  <si>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</si>
  <si>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</si>
  <si>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</si>
  <si>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</si>
  <si>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</si>
  <si>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</si>
  <si>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</si>
  <si>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</si>
  <si>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</si>
  <si>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</si>
  <si>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</si>
  <si>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</si>
  <si>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</si>
  <si>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</si>
  <si>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</si>
  <si>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</si>
  <si>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</si>
  <si>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</si>
  <si>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</si>
  <si>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</si>
  <si>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</si>
  <si>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</si>
  <si>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</si>
  <si>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</si>
  <si>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</si>
  <si>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</si>
  <si>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</si>
  <si>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</si>
  <si>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</si>
  <si>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</si>
  <si>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</si>
  <si>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</si>
  <si>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</si>
  <si>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</si>
  <si>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</si>
  <si>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</si>
  <si>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</si>
  <si>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</si>
  <si>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</si>
  <si>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</si>
  <si>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</si>
  <si>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</si>
  <si>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</si>
  <si>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</si>
  <si>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</si>
  <si>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</si>
  <si>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</si>
  <si>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</si>
  <si>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</si>
  <si>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</si>
  <si>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</si>
  <si>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</si>
  <si>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</si>
  <si>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</si>
  <si>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</si>
  <si>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</si>
  <si>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</si>
  <si>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</si>
  <si>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</si>
  <si>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</si>
  <si>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</si>
  <si>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</si>
  <si>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</si>
  <si>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</si>
  <si>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</si>
  <si>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</si>
  <si>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</si>
  <si>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</si>
  <si>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</si>
  <si>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</si>
  <si>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</si>
  <si>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</si>
  <si>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</si>
  <si>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</si>
  <si>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</si>
  <si>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</si>
  <si>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</si>
  <si>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</si>
  <si>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</si>
  <si>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</si>
  <si>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</si>
  <si>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</si>
  <si>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</si>
  <si>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</si>
  <si>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</si>
  <si>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</si>
  <si>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</si>
  <si>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</si>
  <si>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</si>
  <si>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</si>
  <si>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</si>
  <si>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</si>
  <si>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</si>
  <si>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</si>
  <si>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</si>
  <si>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</si>
  <si>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</si>
  <si>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</si>
  <si>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</si>
  <si>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</si>
  <si>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</si>
  <si>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</si>
  <si>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</si>
  <si>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</si>
  <si>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</si>
  <si>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</si>
  <si>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</si>
  <si>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</si>
  <si>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</si>
  <si>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</si>
  <si>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</si>
  <si>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</si>
  <si>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</si>
  <si>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</si>
  <si>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</si>
  <si>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</si>
  <si>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</si>
  <si>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</si>
  <si>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</si>
  <si>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</si>
  <si>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</si>
  <si>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</si>
  <si>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</si>
  <si>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</si>
  <si>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</si>
  <si>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</si>
  <si>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</si>
  <si>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</si>
  <si>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</si>
  <si>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</si>
  <si>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</si>
  <si>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</si>
  <si>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</si>
  <si>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</si>
  <si>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</si>
  <si>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</si>
  <si>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</si>
  <si>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</si>
  <si>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</si>
  <si>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</si>
  <si>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</si>
  <si>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</si>
  <si>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</si>
  <si>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</si>
  <si>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</si>
  <si>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</si>
  <si>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</si>
  <si>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</si>
  <si>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</si>
  <si>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</si>
  <si>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</si>
  <si>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</si>
  <si>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</si>
  <si>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</si>
  <si>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</si>
  <si>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</si>
  <si>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</si>
  <si>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</si>
  <si>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</si>
  <si>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</si>
  <si>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</si>
  <si>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</si>
  <si>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</si>
  <si>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</si>
  <si>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</si>
  <si>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</si>
  <si>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</si>
  <si>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</si>
  <si>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</si>
  <si>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</si>
  <si>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</si>
  <si>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</si>
  <si>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</si>
  <si>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</si>
  <si>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</si>
  <si>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</si>
  <si>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</si>
  <si>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</si>
  <si>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</si>
  <si>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</si>
  <si>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</si>
  <si>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</si>
  <si>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</si>
  <si>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</si>
  <si>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</si>
  <si>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</si>
  <si>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</si>
  <si>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</si>
  <si>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</si>
  <si>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</si>
  <si>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</si>
  <si>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</si>
  <si>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</si>
  <si>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</si>
  <si>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</si>
  <si>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</si>
  <si>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</si>
  <si>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</si>
  <si>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</si>
  <si>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</si>
  <si>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</si>
  <si>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</si>
  <si>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</si>
  <si>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</si>
  <si>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</si>
  <si>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</si>
  <si>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</si>
  <si>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</si>
  <si>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</si>
  <si>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</si>
  <si>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</si>
  <si>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</si>
  <si>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</si>
  <si>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</si>
  <si>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</si>
  <si>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</si>
  <si>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</si>
  <si>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</si>
  <si>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</si>
  <si>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</si>
  <si>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</si>
  <si>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</si>
  <si>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</si>
  <si>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</si>
  <si>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</si>
  <si>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</si>
  <si>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</si>
  <si>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</si>
  <si>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</si>
  <si>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</si>
  <si>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</si>
  <si>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</si>
  <si>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</si>
  <si>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</si>
  <si>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</si>
  <si>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</si>
  <si>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</si>
  <si>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</si>
  <si>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</si>
  <si>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</si>
  <si>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</si>
  <si>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</si>
  <si>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</si>
  <si>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</si>
  <si>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</si>
  <si>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</si>
  <si>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</si>
  <si>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</si>
  <si>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</si>
  <si>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</si>
  <si>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</si>
  <si>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</si>
  <si>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</si>
  <si>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</si>
  <si>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</si>
  <si>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</si>
  <si>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</si>
  <si>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</si>
  <si>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</si>
  <si>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</si>
  <si>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</si>
  <si>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</si>
  <si>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</si>
  <si>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</si>
  <si>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</si>
  <si>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</si>
  <si>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</si>
  <si>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</si>
  <si>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</si>
  <si>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</si>
  <si>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</si>
  <si>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</si>
  <si>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</si>
  <si>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</si>
  <si>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</si>
  <si>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</si>
  <si>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</si>
  <si>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</si>
  <si>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</si>
  <si>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</si>
  <si>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</si>
  <si>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</si>
  <si>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</si>
  <si>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</si>
  <si>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</si>
  <si>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</si>
  <si>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</si>
  <si>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</si>
  <si>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</si>
  <si>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</si>
  <si>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</si>
  <si>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</si>
  <si>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</si>
  <si>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</si>
  <si>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</si>
  <si>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</si>
  <si>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</si>
  <si>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</si>
  <si>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</si>
  <si>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</si>
  <si>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</si>
  <si>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</si>
  <si>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</si>
  <si>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</si>
  <si>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</si>
  <si>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</si>
  <si>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</si>
  <si>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</si>
  <si>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</si>
  <si>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</si>
  <si>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</si>
  <si>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</si>
  <si>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</si>
  <si>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</si>
  <si>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</si>
  <si>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</si>
  <si>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</si>
  <si>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</si>
  <si>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</si>
  <si>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</si>
  <si>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</si>
  <si>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</si>
  <si>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</si>
  <si>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</si>
  <si>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</si>
  <si>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</si>
  <si>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</si>
  <si>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</si>
  <si>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</si>
  <si>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</si>
  <si>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</si>
  <si>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</si>
  <si>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</si>
  <si>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</si>
  <si>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</si>
  <si>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</si>
  <si>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</si>
  <si>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</si>
  <si>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</si>
  <si>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</si>
  <si>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</si>
  <si>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</si>
  <si>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</si>
  <si>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</si>
  <si>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</si>
  <si>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</si>
  <si>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</si>
  <si>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</si>
  <si>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</si>
  <si>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</si>
  <si>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</si>
  <si>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</si>
  <si>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</si>
  <si>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</si>
  <si>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</si>
  <si>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</si>
  <si>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</si>
  <si>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</si>
  <si>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</si>
  <si>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</si>
  <si>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</si>
  <si>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</si>
  <si>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</si>
  <si>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</si>
  <si>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</si>
  <si>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</si>
  <si>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</si>
  <si>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</si>
  <si>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</si>
  <si>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</si>
  <si>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</si>
  <si>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</si>
  <si>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</si>
  <si>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</si>
  <si>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</si>
  <si>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</si>
  <si>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</si>
  <si>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</si>
  <si>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</si>
  <si>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</si>
  <si>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</si>
  <si>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</si>
  <si>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</si>
  <si>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</si>
  <si>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</si>
  <si>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</si>
  <si>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</si>
  <si>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</si>
  <si>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</si>
  <si>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</si>
  <si>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</si>
  <si>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</si>
  <si>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</si>
  <si>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</si>
  <si>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</si>
  <si>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</si>
  <si>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</si>
  <si>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</si>
  <si>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</si>
  <si>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</si>
  <si>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</si>
  <si>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</si>
  <si>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</si>
  <si>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</si>
  <si>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</si>
  <si>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</si>
  <si>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</si>
  <si>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</si>
  <si>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</si>
  <si>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</si>
  <si>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</si>
  <si>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</si>
  <si>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</si>
  <si>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</si>
  <si>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</si>
  <si>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</si>
  <si>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</si>
  <si>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</si>
  <si>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</si>
  <si>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</si>
  <si>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</si>
  <si>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</si>
  <si>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</si>
  <si>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</si>
  <si>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</si>
  <si>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</si>
  <si>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</si>
  <si>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</si>
  <si>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</si>
  <si>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</si>
  <si>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</si>
  <si>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</si>
  <si>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</si>
  <si>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</si>
  <si>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</si>
  <si>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</si>
  <si>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</si>
  <si>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</si>
  <si>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</si>
  <si>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</si>
  <si>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</si>
  <si>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</si>
  <si>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</si>
  <si>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</si>
  <si>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</si>
  <si>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</si>
  <si>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</si>
  <si>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</si>
  <si>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</si>
  <si>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</si>
  <si>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</si>
  <si>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</si>
  <si>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</si>
  <si>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</si>
  <si>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</si>
  <si>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</si>
  <si>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</si>
  <si>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</si>
  <si>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</si>
  <si>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</si>
  <si>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</si>
  <si>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</si>
  <si>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</si>
  <si>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</si>
  <si>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</si>
  <si>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</si>
  <si>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</si>
  <si>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</si>
  <si>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</si>
  <si>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</si>
  <si>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</si>
  <si>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</si>
  <si>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</si>
  <si>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</si>
  <si>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</si>
  <si>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</si>
  <si>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</si>
  <si>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</si>
  <si>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</si>
  <si>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</si>
  <si>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</si>
  <si>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</si>
  <si>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</si>
  <si>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</si>
  <si>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</si>
  <si>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</si>
  <si>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</si>
  <si>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</si>
  <si>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</si>
  <si>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</si>
  <si>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</si>
  <si>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</si>
  <si>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</si>
  <si>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</si>
  <si>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</si>
  <si>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</si>
  <si>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</si>
  <si>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</si>
  <si>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</si>
  <si>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</si>
  <si>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</si>
  <si>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</si>
  <si>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</si>
  <si>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</si>
  <si>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</si>
  <si>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</si>
  <si>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</si>
  <si>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</si>
  <si>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</si>
  <si>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</si>
  <si>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</si>
  <si>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</si>
  <si>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</si>
  <si>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</si>
  <si>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</si>
  <si>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</si>
  <si>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</si>
  <si>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</si>
  <si>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</si>
  <si>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</si>
  <si>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</si>
  <si>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</si>
  <si>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</si>
  <si>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</si>
  <si>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</si>
  <si>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</si>
  <si>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</si>
  <si>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</si>
  <si>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</si>
  <si>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</si>
  <si>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</si>
  <si>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</si>
  <si>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</si>
  <si>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</si>
  <si>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</si>
  <si>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</si>
  <si>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</si>
  <si>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</si>
  <si>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</si>
  <si>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</si>
  <si>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</si>
  <si>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</si>
  <si>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</si>
  <si>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</si>
  <si>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</si>
  <si>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</si>
  <si>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</si>
  <si>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</si>
  <si>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</si>
  <si>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</si>
  <si>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</si>
  <si>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</si>
  <si>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</si>
  <si>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</si>
  <si>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</si>
  <si>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</si>
  <si>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</si>
  <si>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</si>
  <si>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</si>
  <si>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</si>
  <si>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</si>
  <si>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</si>
  <si>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</si>
  <si>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</si>
  <si>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</si>
  <si>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</si>
  <si>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</si>
  <si>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</si>
  <si>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</si>
  <si>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</si>
  <si>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</si>
  <si>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</si>
  <si>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</si>
  <si>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</si>
  <si>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</si>
  <si>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</si>
  <si>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</si>
  <si>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</si>
  <si>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</si>
  <si>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</si>
  <si>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</si>
  <si>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</si>
  <si>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</si>
  <si>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</si>
  <si>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</si>
  <si>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</si>
  <si>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</si>
  <si>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</si>
  <si>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</si>
  <si>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</si>
  <si>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</si>
  <si>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</si>
  <si>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</si>
  <si>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</si>
  <si>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</si>
  <si>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</si>
  <si>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</si>
  <si>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</si>
  <si>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</si>
  <si>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</si>
  <si>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</si>
  <si>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</si>
  <si>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</si>
  <si>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</si>
  <si>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</si>
  <si>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</si>
  <si>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</si>
  <si>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</si>
  <si>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</si>
  <si>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</si>
  <si>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</si>
  <si>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</si>
  <si>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</si>
  <si>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</si>
  <si>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</si>
  <si>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</si>
  <si>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</si>
  <si>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</si>
  <si>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</si>
  <si>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</si>
  <si>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</si>
  <si>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</si>
  <si>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</si>
  <si>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</si>
  <si>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</si>
  <si>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</si>
  <si>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</si>
  <si>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</si>
  <si>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</si>
  <si>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</si>
  <si>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</si>
  <si>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</si>
  <si>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</si>
  <si>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</si>
  <si>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</si>
  <si>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</si>
  <si>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</si>
  <si>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</si>
  <si>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</si>
  <si>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</si>
  <si>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</si>
  <si>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</si>
  <si>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</si>
  <si>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</si>
  <si>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</si>
  <si>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</si>
  <si>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</si>
  <si>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</si>
  <si>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</si>
  <si>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</si>
  <si>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</si>
  <si>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</si>
  <si>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</si>
  <si>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</si>
  <si>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</si>
  <si>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</si>
  <si>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</si>
  <si>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</si>
  <si>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</si>
  <si>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</si>
  <si>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</si>
  <si>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</si>
  <si>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</si>
  <si>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</si>
  <si>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</si>
  <si>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</si>
  <si>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</si>
  <si>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</si>
  <si>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</si>
  <si>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</si>
  <si>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</si>
  <si>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</si>
  <si>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</si>
  <si>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</si>
  <si>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</si>
  <si>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</si>
  <si>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</si>
  <si>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</si>
  <si>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</si>
  <si>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</si>
  <si>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</si>
  <si>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</si>
  <si>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</si>
  <si>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</si>
  <si>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</si>
  <si>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</si>
  <si>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</si>
  <si>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</si>
  <si>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</si>
  <si>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</si>
  <si>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</si>
  <si>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</si>
  <si>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</si>
  <si>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</si>
  <si>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</si>
  <si>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</si>
  <si>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</si>
  <si>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</si>
  <si>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</si>
  <si>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</si>
  <si>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</si>
  <si>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</si>
  <si>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</si>
  <si>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</si>
  <si>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</si>
  <si>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</si>
  <si>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</si>
  <si>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</si>
  <si>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</si>
  <si>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</si>
  <si>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</si>
  <si>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</si>
  <si>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</si>
  <si>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</si>
  <si>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</si>
  <si>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</si>
  <si>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</si>
  <si>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</si>
  <si>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</si>
  <si>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</si>
  <si>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</si>
  <si>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</si>
  <si>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</si>
  <si>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</si>
  <si>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</si>
  <si>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</si>
  <si>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</si>
  <si>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</si>
  <si>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</si>
  <si>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</si>
  <si>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</si>
  <si>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</si>
  <si>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</si>
  <si>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</si>
  <si>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</si>
  <si>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</si>
  <si>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</si>
  <si>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</si>
  <si>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</si>
  <si>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</si>
  <si>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</si>
  <si>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</si>
  <si>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</si>
  <si>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</si>
  <si>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</si>
  <si>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</si>
  <si>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</si>
  <si>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</si>
  <si>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</si>
  <si>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</si>
  <si>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</si>
  <si>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</si>
  <si>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</si>
  <si>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</si>
  <si>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</si>
  <si>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</si>
  <si>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</si>
  <si>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</si>
  <si>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</si>
  <si>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</si>
  <si>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</si>
  <si>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</si>
  <si>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</si>
  <si>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</si>
  <si>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</si>
  <si>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</si>
  <si>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</si>
  <si>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</si>
  <si>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</si>
  <si>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</si>
  <si>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</si>
  <si>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</si>
  <si>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</si>
  <si>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</si>
  <si>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</si>
  <si>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</si>
  <si>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</si>
  <si>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</si>
  <si>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</si>
  <si>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</si>
  <si>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</si>
  <si>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</si>
  <si>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</si>
  <si>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</si>
  <si>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</si>
  <si>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</si>
  <si>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</si>
  <si>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</si>
  <si>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</si>
  <si>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</si>
  <si>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</si>
  <si>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</si>
  <si>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</si>
  <si>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</si>
  <si>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</si>
  <si>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</si>
  <si>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</si>
  <si>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</si>
  <si>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</si>
  <si>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</si>
  <si>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</si>
  <si>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</si>
  <si>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</si>
  <si>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</si>
  <si>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</si>
  <si>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</si>
  <si>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</si>
  <si>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</si>
  <si>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</si>
  <si>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</si>
  <si>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</si>
  <si>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</si>
  <si>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</si>
  <si>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</si>
  <si>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</si>
  <si>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</si>
  <si>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</si>
  <si>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</si>
  <si>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</si>
  <si>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</si>
  <si>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</si>
  <si>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</si>
  <si>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</si>
  <si>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</si>
  <si>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</si>
  <si>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</si>
  <si>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</si>
  <si>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</si>
  <si>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</si>
  <si>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</si>
  <si>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</si>
  <si>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</si>
  <si>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</si>
  <si>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</si>
  <si>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</si>
  <si>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</si>
  <si>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</si>
  <si>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</si>
  <si>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</si>
  <si>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</si>
  <si>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</si>
  <si>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</si>
  <si>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</si>
  <si>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</si>
  <si>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</si>
  <si>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</si>
  <si>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</si>
  <si>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</si>
  <si>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</si>
  <si>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</si>
  <si>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</si>
  <si>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</si>
  <si>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</si>
  <si>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</si>
  <si>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</si>
  <si>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</si>
  <si>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</si>
  <si>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</si>
  <si>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</si>
  <si>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</si>
  <si>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</si>
  <si>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</si>
  <si>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</si>
  <si>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</si>
  <si>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</si>
  <si>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</si>
  <si>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</si>
  <si>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</si>
  <si>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</si>
  <si>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</si>
  <si>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</si>
  <si>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</si>
  <si>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</si>
  <si>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</si>
  <si>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</si>
  <si>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</si>
  <si>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</si>
  <si>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</si>
  <si>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</si>
  <si>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</si>
  <si>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</si>
  <si>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</si>
  <si>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</si>
  <si>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</si>
  <si>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</si>
  <si>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</si>
  <si>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</si>
  <si>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</si>
  <si>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</si>
  <si>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</si>
  <si>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</si>
  <si>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</si>
  <si>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</si>
  <si>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</si>
  <si>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</si>
  <si>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</si>
  <si>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</si>
  <si>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</si>
  <si>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</si>
  <si>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</si>
  <si>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</si>
  <si>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</si>
  <si>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</si>
  <si>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</si>
  <si>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</si>
  <si>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</si>
  <si>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</si>
  <si>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</si>
  <si>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</si>
  <si>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</si>
  <si>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</si>
  <si>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</si>
  <si>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</si>
  <si>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</si>
  <si>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</si>
  <si>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</si>
  <si>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</si>
  <si>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</si>
  <si>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</si>
  <si>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</si>
  <si>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</si>
  <si>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</si>
  <si>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</si>
  <si>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</si>
  <si>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</si>
  <si>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</si>
  <si>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</si>
  <si>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</si>
  <si>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</si>
  <si>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</si>
  <si>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</si>
  <si>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</si>
  <si>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</si>
  <si>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</si>
  <si>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</si>
  <si>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</si>
  <si>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</si>
  <si>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</si>
  <si>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</si>
  <si>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</si>
  <si>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</si>
  <si>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</si>
  <si>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</si>
  <si>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</si>
  <si>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</si>
  <si>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</si>
  <si>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</si>
  <si>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</si>
  <si>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</si>
  <si>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</si>
  <si>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</si>
  <si>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</si>
  <si>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</si>
  <si>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</si>
  <si>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</si>
  <si>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</si>
  <si>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</si>
  <si>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</si>
  <si>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</si>
  <si>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</si>
  <si>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</si>
  <si>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</si>
  <si>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</si>
  <si>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</si>
  <si>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</si>
  <si>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</si>
  <si>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</si>
  <si>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</si>
  <si>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</si>
  <si>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</si>
  <si>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</si>
  <si>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</si>
  <si>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</si>
  <si>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</si>
  <si>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</si>
  <si>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</si>
  <si>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</si>
  <si>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</si>
  <si>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</si>
  <si>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</si>
  <si>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</si>
  <si>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</si>
  <si>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</si>
  <si>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</si>
  <si>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</si>
  <si>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</si>
  <si>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</si>
  <si>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</si>
  <si>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</si>
  <si>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</si>
  <si>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</si>
  <si>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</si>
  <si>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</si>
  <si>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</si>
  <si>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</si>
  <si>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</si>
  <si>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</si>
  <si>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</si>
  <si>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</si>
  <si>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</si>
  <si>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</si>
  <si>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</si>
  <si>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</si>
  <si>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</si>
  <si>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</si>
  <si>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</si>
  <si>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</si>
  <si>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</si>
  <si>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</si>
  <si>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</si>
  <si>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</si>
  <si>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</si>
  <si>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</si>
  <si>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</si>
  <si>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</si>
  <si>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</si>
  <si>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</si>
  <si>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</si>
  <si>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</si>
  <si>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</si>
  <si>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</si>
  <si>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</si>
  <si>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</si>
  <si>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</si>
  <si>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</si>
  <si>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</si>
  <si>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</si>
  <si>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</si>
  <si>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</si>
  <si>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</si>
  <si>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</si>
  <si>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</si>
  <si>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</si>
  <si>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</si>
  <si>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</si>
  <si>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</si>
  <si>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</si>
  <si>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</si>
  <si>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</si>
  <si>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</si>
  <si>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</si>
  <si>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</si>
  <si>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</si>
  <si>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</si>
  <si>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</si>
  <si>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</si>
  <si>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</si>
  <si>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</si>
  <si>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</si>
  <si>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</si>
  <si>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</si>
  <si>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</si>
  <si>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</si>
  <si>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</si>
  <si>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</si>
  <si>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</si>
  <si>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</si>
  <si>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</si>
  <si>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</si>
  <si>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</si>
  <si>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</si>
  <si>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</si>
  <si>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</si>
  <si>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</si>
  <si>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</si>
  <si>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</si>
  <si>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</si>
  <si>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</si>
  <si>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</si>
  <si>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</si>
  <si>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</si>
  <si>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</si>
  <si>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</si>
  <si>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</si>
  <si>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</si>
  <si>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</si>
  <si>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</si>
  <si>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</si>
  <si>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</si>
  <si>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</si>
  <si>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</si>
  <si>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</si>
  <si>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</si>
  <si>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</si>
  <si>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</si>
  <si>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</si>
  <si>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</si>
  <si>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</si>
  <si>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</si>
  <si>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</si>
  <si>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</si>
  <si>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</si>
  <si>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</si>
  <si>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</si>
  <si>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</si>
  <si>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</si>
  <si>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</si>
  <si>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</si>
  <si>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</si>
  <si>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</si>
  <si>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</si>
  <si>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</si>
  <si>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</si>
  <si>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</si>
  <si>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</si>
  <si>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</si>
  <si>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</si>
  <si>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</si>
  <si>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</si>
  <si>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</si>
  <si>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</si>
  <si>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</si>
  <si>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</si>
  <si>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</si>
  <si>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</si>
  <si>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</si>
  <si>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</si>
  <si>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</si>
  <si>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</si>
  <si>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</si>
  <si>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</si>
  <si>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</si>
  <si>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</si>
  <si>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</si>
  <si>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</si>
  <si>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</si>
  <si>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</si>
  <si>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</si>
  <si>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</si>
  <si>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</si>
  <si>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</si>
  <si>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</si>
  <si>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</si>
  <si>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</si>
  <si>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</si>
  <si>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</si>
  <si>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</si>
  <si>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</si>
  <si>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</si>
  <si>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</si>
  <si>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</si>
  <si>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</si>
  <si>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</si>
  <si>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</si>
  <si>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</si>
  <si>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</si>
  <si>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</si>
  <si>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</si>
  <si>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</si>
  <si>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</si>
  <si>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</si>
  <si>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</si>
  <si>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</si>
  <si>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</si>
  <si>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</si>
  <si>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</si>
  <si>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</si>
  <si>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</si>
  <si>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</si>
  <si>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</si>
  <si>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</si>
  <si>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</si>
  <si>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</si>
  <si>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</si>
  <si>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</si>
  <si>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</si>
  <si>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</si>
  <si>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</si>
  <si>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</si>
  <si>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</si>
  <si>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</si>
  <si>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</si>
  <si>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</si>
  <si>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</si>
  <si>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</si>
  <si>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</si>
  <si>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</si>
  <si>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</si>
  <si>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</si>
  <si>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</si>
  <si>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</si>
  <si>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</si>
  <si>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</si>
  <si>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</si>
  <si>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</si>
  <si>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</si>
  <si>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</si>
  <si>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</si>
  <si>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</si>
  <si>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</si>
  <si>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</si>
  <si>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</si>
  <si>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</si>
  <si>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</si>
  <si>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</si>
  <si>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</si>
  <si>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</si>
  <si>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</si>
  <si>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</si>
  <si>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</si>
  <si>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</si>
  <si>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</si>
  <si>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</si>
  <si>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</si>
  <si>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</si>
  <si>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</si>
  <si>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</si>
  <si>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</si>
  <si>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</si>
  <si>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</si>
  <si>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</si>
  <si>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</si>
  <si>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</si>
  <si>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</si>
  <si>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</si>
  <si>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</si>
  <si>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</si>
  <si>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</si>
  <si>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</si>
  <si>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</si>
  <si>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</si>
  <si>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</si>
  <si>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</si>
  <si>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</si>
  <si>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</si>
  <si>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</si>
  <si>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</si>
  <si>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</si>
  <si>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</si>
  <si>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</si>
  <si>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</si>
  <si>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</si>
  <si>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</si>
  <si>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</si>
  <si>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</si>
  <si>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</si>
  <si>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</si>
  <si>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</si>
  <si>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</si>
  <si>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</si>
  <si>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</si>
  <si>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</si>
  <si>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</si>
  <si>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</si>
  <si>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</si>
  <si>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</si>
  <si>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</si>
  <si>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</si>
  <si>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</si>
  <si>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</si>
  <si>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</si>
  <si>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</si>
  <si>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</si>
  <si>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</si>
  <si>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</si>
  <si>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</si>
  <si>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</si>
  <si>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</si>
  <si>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</si>
  <si>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</si>
  <si>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</si>
  <si>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</si>
  <si>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</si>
  <si>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</si>
  <si>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</si>
  <si>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</si>
  <si>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</si>
  <si>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</si>
  <si>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</si>
  <si>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</si>
  <si>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</si>
  <si>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</si>
  <si>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</si>
  <si>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</si>
  <si>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</si>
  <si>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</si>
  <si>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</si>
  <si>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</si>
  <si>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</si>
  <si>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</si>
  <si>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</si>
  <si>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</si>
  <si>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</si>
  <si>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</si>
  <si>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</si>
  <si>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</si>
  <si>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</si>
  <si>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</si>
  <si>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</si>
  <si>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</si>
  <si>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</si>
  <si>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</si>
  <si>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</si>
  <si>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</si>
  <si>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</si>
  <si>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</si>
  <si>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</si>
  <si>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</si>
  <si>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</si>
  <si>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</si>
  <si>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</si>
  <si>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</si>
  <si>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</si>
  <si>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</si>
  <si>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</si>
  <si>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</si>
  <si>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</si>
  <si>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</si>
  <si>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</si>
  <si>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</si>
  <si>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</si>
  <si>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</si>
  <si>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</si>
  <si>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</si>
  <si>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</si>
  <si>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</si>
  <si>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</si>
  <si>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</si>
  <si>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</si>
  <si>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</si>
  <si>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</si>
  <si>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</si>
  <si>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</si>
  <si>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</si>
  <si>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</si>
  <si>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</si>
  <si>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</si>
  <si>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</si>
  <si>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</si>
  <si>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</si>
  <si>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</si>
  <si>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</si>
  <si>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</si>
  <si>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</si>
  <si>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</si>
  <si>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</si>
  <si>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</si>
  <si>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</si>
  <si>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</si>
  <si>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</si>
  <si>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</si>
  <si>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</si>
  <si>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</si>
  <si>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</si>
  <si>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</si>
  <si>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</si>
  <si>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</si>
  <si>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</si>
  <si>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</si>
  <si>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</si>
  <si>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</si>
  <si>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</si>
  <si>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</si>
  <si>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</si>
  <si>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</si>
  <si>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</si>
  <si>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</si>
  <si>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</si>
  <si>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</si>
  <si>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</si>
  <si>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</si>
  <si>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</si>
  <si>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</si>
  <si>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</si>
  <si>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</si>
  <si>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</si>
  <si>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</si>
  <si>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</si>
  <si>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</si>
  <si>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</si>
  <si>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</si>
  <si>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</si>
  <si>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</si>
  <si>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</si>
  <si>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</si>
  <si>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</si>
  <si>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</si>
  <si>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</si>
  <si>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</si>
  <si>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</si>
  <si>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</si>
  <si>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</si>
  <si>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</si>
  <si>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</si>
  <si>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</si>
  <si>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</si>
  <si>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</si>
  <si>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</si>
  <si>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</si>
  <si>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</si>
  <si>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</si>
  <si>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</si>
  <si>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</si>
  <si>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</si>
  <si>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</si>
  <si>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</si>
  <si>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</si>
  <si>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</si>
  <si>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</si>
  <si>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</si>
  <si>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</si>
  <si>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</si>
  <si>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</si>
  <si>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</si>
  <si>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</si>
  <si>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</si>
  <si>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</si>
  <si>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</si>
  <si>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</si>
  <si>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</si>
  <si>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</si>
  <si>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</si>
  <si>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</si>
  <si>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</si>
  <si>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</si>
  <si>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</si>
  <si>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</si>
  <si>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</si>
  <si>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</si>
  <si>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</si>
  <si>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</si>
  <si>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</si>
  <si>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</si>
  <si>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</si>
  <si>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</si>
  <si>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</si>
  <si>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</si>
  <si>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</si>
  <si>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</si>
  <si>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</si>
  <si>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</si>
  <si>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</si>
  <si>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</si>
  <si>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</si>
  <si>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</si>
  <si>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</si>
  <si>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</si>
  <si>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</si>
  <si>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</si>
  <si>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</si>
  <si>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</si>
  <si>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</si>
  <si>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</si>
  <si>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</si>
  <si>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</si>
  <si>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</si>
  <si>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</si>
  <si>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</si>
  <si>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</si>
  <si>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</si>
  <si>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</si>
  <si>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</si>
  <si>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</si>
  <si>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</si>
  <si>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</si>
  <si>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</si>
  <si>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</si>
  <si>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</si>
  <si>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</si>
  <si>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</si>
  <si>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</si>
  <si>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</si>
  <si>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</si>
  <si>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</si>
  <si>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</si>
  <si>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</si>
  <si>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</si>
  <si>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</si>
  <si>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</si>
  <si>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</si>
  <si>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</si>
  <si>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</si>
  <si>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</si>
  <si>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</si>
  <si>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</si>
  <si>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</si>
  <si>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</si>
  <si>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</si>
  <si>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</si>
  <si>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</si>
  <si>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</si>
  <si>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</si>
  <si>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</si>
  <si>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</si>
  <si>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</si>
  <si>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</si>
  <si>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</si>
  <si>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</si>
  <si>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</si>
  <si>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</si>
  <si>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</si>
  <si>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</si>
  <si>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</si>
  <si>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</si>
  <si>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</si>
  <si>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</si>
  <si>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</si>
  <si>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</si>
  <si>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</si>
  <si>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</si>
  <si>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</si>
  <si>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</si>
  <si>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</si>
  <si>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</si>
  <si>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</si>
  <si>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</si>
  <si>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</si>
  <si>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</si>
  <si>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</si>
  <si>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</si>
  <si>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</si>
  <si>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</si>
  <si>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</si>
  <si>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</si>
  <si>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</si>
  <si>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</si>
  <si>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</si>
  <si>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</si>
  <si>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</si>
  <si>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</si>
  <si>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</si>
  <si>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</si>
  <si>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</si>
  <si>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</si>
  <si>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</si>
  <si>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</si>
  <si>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</si>
  <si>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</si>
  <si>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</si>
  <si>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</si>
  <si>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</si>
  <si>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</si>
  <si>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</si>
  <si>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</si>
  <si>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</si>
  <si>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</si>
  <si>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</si>
  <si>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</si>
  <si>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</si>
  <si>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</si>
  <si>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</si>
  <si>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</si>
  <si>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</si>
  <si>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</si>
  <si>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</si>
  <si>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</si>
  <si>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</si>
  <si>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</si>
  <si>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</si>
  <si>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</si>
  <si>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</si>
  <si>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</si>
  <si>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</si>
  <si>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</si>
  <si>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</si>
  <si>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</si>
  <si>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</si>
  <si>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</si>
  <si>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</si>
  <si>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</si>
  <si>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</si>
  <si>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</si>
  <si>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</si>
  <si>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</si>
  <si>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</si>
  <si>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</si>
  <si>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</si>
  <si>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</si>
  <si>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</si>
  <si>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</si>
  <si>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</si>
  <si>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</si>
  <si>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</si>
  <si>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</si>
  <si>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</si>
  <si>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</si>
  <si>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</si>
  <si>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</si>
  <si>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</si>
  <si>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</si>
  <si>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</si>
  <si>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</si>
  <si>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</si>
  <si>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</si>
  <si>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</si>
  <si>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</si>
  <si>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</si>
  <si>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</si>
  <si>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</si>
  <si>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</si>
  <si>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</si>
  <si>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</si>
  <si>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</si>
  <si>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</si>
  <si>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</si>
  <si>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</si>
  <si>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</si>
  <si>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</si>
  <si>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</si>
  <si>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</si>
  <si>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</si>
  <si>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</si>
  <si>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</si>
  <si>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</si>
  <si>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</si>
  <si>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</si>
  <si>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</si>
  <si>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</si>
  <si>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</si>
  <si>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</si>
  <si>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</si>
  <si>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</si>
  <si>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</si>
  <si>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</si>
  <si>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</si>
  <si>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</si>
  <si>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</si>
  <si>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</si>
  <si>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</si>
  <si>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</si>
  <si>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</si>
  <si>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</si>
  <si>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</si>
  <si>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</si>
  <si>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</si>
  <si>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</si>
  <si>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</si>
  <si>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</si>
  <si>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</si>
  <si>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</si>
  <si>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</si>
  <si>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</si>
  <si>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</si>
  <si>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</si>
  <si>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</si>
  <si>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</si>
  <si>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</si>
  <si>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</si>
  <si>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</si>
  <si>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</si>
  <si>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</si>
  <si>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</si>
  <si>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</si>
  <si>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</si>
  <si>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</si>
  <si>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</si>
  <si>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</si>
  <si>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</si>
  <si>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</si>
  <si>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</si>
  <si>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</si>
  <si>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</si>
  <si>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</si>
  <si>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</si>
  <si>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</si>
  <si>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</si>
  <si>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</si>
  <si>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</si>
  <si>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</si>
  <si>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</si>
  <si>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</si>
  <si>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</si>
  <si>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</si>
  <si>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</si>
  <si>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</si>
  <si>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</si>
  <si>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</si>
  <si>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</si>
  <si>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</si>
  <si>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</si>
  <si>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</si>
  <si>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</si>
  <si>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</si>
  <si>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</si>
  <si>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</si>
  <si>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</si>
  <si>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</si>
  <si>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</si>
  <si>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</si>
  <si>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</si>
  <si>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</si>
  <si>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</si>
  <si>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</si>
  <si>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</si>
  <si>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</si>
  <si>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</si>
  <si>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</si>
  <si>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</si>
  <si>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</si>
  <si>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</si>
  <si>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</si>
  <si>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</si>
  <si>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</si>
  <si>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</si>
  <si>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</si>
  <si>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</si>
  <si>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</si>
  <si>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</si>
  <si>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</si>
  <si>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</si>
  <si>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</si>
  <si>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</si>
  <si>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</si>
  <si>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</si>
  <si>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</si>
  <si>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</si>
  <si>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</si>
  <si>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</si>
  <si>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</si>
  <si>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</si>
  <si>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</si>
  <si>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</si>
  <si>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</si>
  <si>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</si>
  <si>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</si>
  <si>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</si>
  <si>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</si>
  <si>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</si>
  <si>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</si>
  <si>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</si>
  <si>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</si>
  <si>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</si>
  <si>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</si>
  <si>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</si>
  <si>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</si>
  <si>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</si>
  <si>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</si>
  <si>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</si>
  <si>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</si>
  <si>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</si>
  <si>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</si>
  <si>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</si>
  <si>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</si>
  <si>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</si>
  <si>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</si>
  <si>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</si>
  <si>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</si>
  <si>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</si>
  <si>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</si>
  <si>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</si>
  <si>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</si>
  <si>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</si>
  <si>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</si>
  <si>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</si>
  <si>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</si>
  <si>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</si>
  <si>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</si>
  <si>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</si>
  <si>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</si>
  <si>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</si>
  <si>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</si>
  <si>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</si>
  <si>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</si>
  <si>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</si>
  <si>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</si>
  <si>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</si>
  <si>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</si>
  <si>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</si>
  <si>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</si>
  <si>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</si>
  <si>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</si>
  <si>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</si>
  <si>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</si>
  <si>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</si>
  <si>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</si>
  <si>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</si>
  <si>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</si>
  <si>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</si>
  <si>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</si>
  <si>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</si>
  <si>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</si>
  <si>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</si>
  <si>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</si>
  <si>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</si>
  <si>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</si>
  <si>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</si>
  <si>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</si>
  <si>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</si>
  <si>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</si>
  <si>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</si>
  <si>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</si>
  <si>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</si>
  <si>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</si>
  <si>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</si>
  <si>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</si>
  <si>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</si>
  <si>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</si>
  <si>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</si>
  <si>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</si>
  <si>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</si>
  <si>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</si>
  <si>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</si>
  <si>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</si>
  <si>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</si>
  <si>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</si>
  <si>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</si>
  <si>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</si>
  <si>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</si>
  <si>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</si>
  <si>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</si>
  <si>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</si>
  <si>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</si>
  <si>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</si>
  <si>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</si>
  <si>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</si>
  <si>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</si>
  <si>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</si>
  <si>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</si>
  <si>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</si>
  <si>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</si>
  <si>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</si>
  <si>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</si>
  <si>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</si>
  <si>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</si>
  <si>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</si>
  <si>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</si>
  <si>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</si>
  <si>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</si>
  <si>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</si>
  <si>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</si>
  <si>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</si>
  <si>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</si>
  <si>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</si>
  <si>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</si>
  <si>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</si>
  <si>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</si>
  <si>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</si>
  <si>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</si>
  <si>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</si>
  <si>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</si>
  <si>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</si>
  <si>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</si>
  <si>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</si>
  <si>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</si>
  <si>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</si>
  <si>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</si>
  <si>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</si>
  <si>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</si>
  <si>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</si>
  <si>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</si>
  <si>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</si>
  <si>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</si>
  <si>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</si>
  <si>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</si>
  <si>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</si>
  <si>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</si>
  <si>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</si>
  <si>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</si>
  <si>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</si>
  <si>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</si>
  <si>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</si>
  <si>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</si>
  <si>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</si>
  <si>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</si>
  <si>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</si>
  <si>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</si>
  <si>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</si>
  <si>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</si>
  <si>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</si>
  <si>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</si>
  <si>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</si>
  <si>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</si>
  <si>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</si>
  <si>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</si>
  <si>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</si>
  <si>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</si>
  <si>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</si>
  <si>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</si>
  <si>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</si>
  <si>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</si>
  <si>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</si>
  <si>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</si>
  <si>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</si>
  <si>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</si>
  <si>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</si>
  <si>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</si>
  <si>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</si>
  <si>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</si>
  <si>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</si>
  <si>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</si>
  <si>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</si>
  <si>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</si>
  <si>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</si>
  <si>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</si>
  <si>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</si>
  <si>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</si>
  <si>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</si>
  <si>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</si>
  <si>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</si>
  <si>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</si>
  <si>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</si>
  <si>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</si>
  <si>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</si>
  <si>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</si>
  <si>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</si>
  <si>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</si>
  <si>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</si>
  <si>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</si>
  <si>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</si>
  <si>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</si>
  <si>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</si>
  <si>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</si>
  <si>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</si>
  <si>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</si>
  <si>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</si>
  <si>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</si>
  <si>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</si>
  <si>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</si>
  <si>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</si>
  <si>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</si>
  <si>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</si>
  <si>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</si>
  <si>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</si>
  <si>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</si>
  <si>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</si>
  <si>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</si>
  <si>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</si>
  <si>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</si>
  <si>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</si>
  <si>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</si>
  <si>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</si>
  <si>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</si>
  <si>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</si>
  <si>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</si>
  <si>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</si>
  <si>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</si>
  <si>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</si>
  <si>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</si>
  <si>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</si>
  <si>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</si>
  <si>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</si>
  <si>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</si>
  <si>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</si>
  <si>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</si>
  <si>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</si>
  <si>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</si>
  <si>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</si>
  <si>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</si>
  <si>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</si>
  <si>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</si>
  <si>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</si>
  <si>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</si>
  <si>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</si>
  <si>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</si>
  <si>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</si>
  <si>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</si>
  <si>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</si>
  <si>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</si>
  <si>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</si>
  <si>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</si>
  <si>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</si>
  <si>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</si>
  <si>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</si>
  <si>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</si>
  <si>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</si>
  <si>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</si>
  <si>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</si>
  <si>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</si>
  <si>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</si>
  <si>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</si>
  <si>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</si>
  <si>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</si>
  <si>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</si>
  <si>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</si>
  <si>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</si>
  <si>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</si>
  <si>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</si>
  <si>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</si>
  <si>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</si>
  <si>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</si>
  <si>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</si>
  <si>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</si>
  <si>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</si>
  <si>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</si>
  <si>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</si>
  <si>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</si>
  <si>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</si>
  <si>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</si>
  <si>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</si>
  <si>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</si>
  <si>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</si>
  <si>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</si>
  <si>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</si>
  <si>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</si>
  <si>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</si>
  <si>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</si>
  <si>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</si>
  <si>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</si>
  <si>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</si>
  <si>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</si>
  <si>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</si>
  <si>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</si>
  <si>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</si>
  <si>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</si>
  <si>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</si>
  <si>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</si>
  <si>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</si>
  <si>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</si>
  <si>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</si>
  <si>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</si>
  <si>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</si>
  <si>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</si>
  <si>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</si>
  <si>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</si>
  <si>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</si>
  <si>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</si>
  <si>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</si>
  <si>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</si>
  <si>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</si>
  <si>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</si>
  <si>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</si>
  <si>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</si>
  <si>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</si>
  <si>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</si>
  <si>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</si>
  <si>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</si>
  <si>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</si>
  <si>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</si>
  <si>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</si>
  <si>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</si>
  <si>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</si>
  <si>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</si>
  <si>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</si>
  <si>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</si>
  <si>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</si>
  <si>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</si>
  <si>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</si>
  <si>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</si>
  <si>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</si>
  <si>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</si>
  <si>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</si>
  <si>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</si>
  <si>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</si>
  <si>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</si>
  <si>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</si>
  <si>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</si>
  <si>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</si>
  <si>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</si>
  <si>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</si>
  <si>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</si>
  <si>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</si>
  <si>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</si>
  <si>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</si>
  <si>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</si>
  <si>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</si>
  <si>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</si>
  <si>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</si>
  <si>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</si>
  <si>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</si>
  <si>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</si>
  <si>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</si>
  <si>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</si>
  <si>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</si>
  <si>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</si>
  <si>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</si>
  <si>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</si>
  <si>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</si>
  <si>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</si>
  <si>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</si>
  <si>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</si>
  <si>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</si>
  <si>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</si>
  <si>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</si>
  <si>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</si>
  <si>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</si>
  <si>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</si>
  <si>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</si>
  <si>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</si>
  <si>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</si>
  <si>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</si>
  <si>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</si>
  <si>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</si>
  <si>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</si>
  <si>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</si>
  <si>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</si>
  <si>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</si>
  <si>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</si>
  <si>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</si>
  <si>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</si>
  <si>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</si>
  <si>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</si>
  <si>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</si>
  <si>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</si>
  <si>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</si>
  <si>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</si>
  <si>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</si>
  <si>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</si>
  <si>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</si>
  <si>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</si>
  <si>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</si>
  <si>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</si>
  <si>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</si>
  <si>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</si>
  <si>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</si>
  <si>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</si>
  <si>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</si>
  <si>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</si>
  <si>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</si>
  <si>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</si>
  <si>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</si>
  <si>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</si>
  <si>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</si>
  <si>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</si>
  <si>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</si>
  <si>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</si>
  <si>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</si>
  <si>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</si>
  <si>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</si>
  <si>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</si>
  <si>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</si>
  <si>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</si>
  <si>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</si>
  <si>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</si>
  <si>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</si>
  <si>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</si>
  <si>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</si>
  <si>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</si>
  <si>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</si>
  <si>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</si>
  <si>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</si>
  <si>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</si>
  <si>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</si>
  <si>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</si>
  <si>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</si>
  <si>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</si>
  <si>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</si>
  <si>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</si>
  <si>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</si>
  <si>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</si>
  <si>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</si>
  <si>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</si>
  <si>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</si>
  <si>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</si>
  <si>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</si>
  <si>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</si>
  <si>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</si>
  <si>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</si>
  <si>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</si>
  <si>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</si>
  <si>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</si>
  <si>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</si>
  <si>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</si>
  <si>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</si>
  <si>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</si>
  <si>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</si>
  <si>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</si>
  <si>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</si>
  <si>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</si>
  <si>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</si>
  <si>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</si>
  <si>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</si>
  <si>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</si>
  <si>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</si>
  <si>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</si>
  <si>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</si>
  <si>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</si>
  <si>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</si>
  <si>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</si>
  <si>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</si>
  <si>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</si>
  <si>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</si>
  <si>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</si>
  <si>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</si>
  <si>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</si>
  <si>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</si>
  <si>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</si>
  <si>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</si>
  <si>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</si>
  <si>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</si>
  <si>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</si>
  <si>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</si>
  <si>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</si>
  <si>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</si>
  <si>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</si>
  <si>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</si>
  <si>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</si>
  <si>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</si>
  <si>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</si>
  <si>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</si>
  <si>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</si>
  <si>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</si>
  <si>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</si>
  <si>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</si>
  <si>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</si>
  <si>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</si>
  <si>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</si>
  <si>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</si>
  <si>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</si>
  <si>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</si>
  <si>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</si>
  <si>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</si>
  <si>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</si>
  <si>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</si>
  <si>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</si>
  <si>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</si>
  <si>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</si>
  <si>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</si>
  <si>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</si>
  <si>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</si>
  <si>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</si>
  <si>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</si>
  <si>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</si>
  <si>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</si>
  <si>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</si>
  <si>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</si>
  <si>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</si>
  <si>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</si>
  <si>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</si>
  <si>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</si>
  <si>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</si>
  <si>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</si>
  <si>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</si>
  <si>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</si>
  <si>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</si>
  <si>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</si>
  <si>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</si>
  <si>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</si>
  <si>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</si>
  <si>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</si>
  <si>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</si>
  <si>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</si>
  <si>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</si>
  <si>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</si>
  <si>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</si>
  <si>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</si>
  <si>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</si>
  <si>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</si>
  <si>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</si>
  <si>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</si>
  <si>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</si>
  <si>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</si>
  <si>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</si>
  <si>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</si>
  <si>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</si>
  <si>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</si>
  <si>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</si>
  <si>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</si>
  <si>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</si>
  <si>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</si>
  <si>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</si>
  <si>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</si>
  <si>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</si>
  <si>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</si>
  <si>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</si>
  <si>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</si>
  <si>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</si>
  <si>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</si>
  <si>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</si>
  <si>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</si>
  <si>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</si>
  <si>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</si>
  <si>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</si>
  <si>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</si>
  <si>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</si>
  <si>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</si>
  <si>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</si>
  <si>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</si>
  <si>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</si>
  <si>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</si>
  <si>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</si>
  <si>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</si>
  <si>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</si>
  <si>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</si>
  <si>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</si>
  <si>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</si>
  <si>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</si>
  <si>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</si>
  <si>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</si>
  <si>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</si>
  <si>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</si>
  <si>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</si>
  <si>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</si>
  <si>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</si>
  <si>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</si>
  <si>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</si>
  <si>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</si>
  <si>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</si>
  <si>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</si>
  <si>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</si>
  <si>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</si>
  <si>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</si>
  <si>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</si>
  <si>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</si>
  <si>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</si>
  <si>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</si>
  <si>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</si>
  <si>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</si>
  <si>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</si>
  <si>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</si>
  <si>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</si>
  <si>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</si>
  <si>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</si>
  <si>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</si>
  <si>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</si>
  <si>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</si>
  <si>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</si>
  <si>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</si>
  <si>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</si>
  <si>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</si>
  <si>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</si>
  <si>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</si>
  <si>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</si>
  <si>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</si>
  <si>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</si>
  <si>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</si>
  <si>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</si>
  <si>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</si>
  <si>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</si>
  <si>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</si>
  <si>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</si>
  <si>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</si>
  <si>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</si>
  <si>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</si>
  <si>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</si>
  <si>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</si>
  <si>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</si>
  <si>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</si>
  <si>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</si>
  <si>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</si>
  <si>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</si>
  <si>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</si>
  <si>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</si>
  <si>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</si>
  <si>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</si>
  <si>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</si>
  <si>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</si>
  <si>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</si>
  <si>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</si>
  <si>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</si>
  <si>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</si>
  <si>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</si>
  <si>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</si>
  <si>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</si>
  <si>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</si>
  <si>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</si>
  <si>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</si>
  <si>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</si>
  <si>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</si>
  <si>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</si>
  <si>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</si>
  <si>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</si>
  <si>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</si>
  <si>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</si>
  <si>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</si>
  <si>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</si>
  <si>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</si>
  <si>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</si>
  <si>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</si>
  <si>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</si>
  <si>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</si>
  <si>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</si>
  <si>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</si>
  <si>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</si>
  <si>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</si>
  <si>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</si>
  <si>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</si>
  <si>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</si>
  <si>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</si>
  <si>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</si>
  <si>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</si>
  <si>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</si>
  <si>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</si>
  <si>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</si>
  <si>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</si>
  <si>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</si>
  <si>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</si>
  <si>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</si>
  <si>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</si>
  <si>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</si>
  <si>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</si>
  <si>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</si>
  <si>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</si>
  <si>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</si>
  <si>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</si>
  <si>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</si>
  <si>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</si>
  <si>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</si>
  <si>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</si>
  <si>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</si>
  <si>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</si>
  <si>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</si>
  <si>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</si>
  <si>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</si>
  <si>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</si>
  <si>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</si>
  <si>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</si>
  <si>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</si>
  <si>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</si>
  <si>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</si>
  <si>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</si>
  <si>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</si>
  <si>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</si>
  <si>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</si>
  <si>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</si>
  <si>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</si>
  <si>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</si>
  <si>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</si>
  <si>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</si>
  <si>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</si>
  <si>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</si>
  <si>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</si>
  <si>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</si>
  <si>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</si>
  <si>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</si>
  <si>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</si>
  <si>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</si>
  <si>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</si>
  <si>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</si>
  <si>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</si>
  <si>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</si>
  <si>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</si>
  <si>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</si>
  <si>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</si>
  <si>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</si>
  <si>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</si>
  <si>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</si>
  <si>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</si>
  <si>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</si>
  <si>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</si>
  <si>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</si>
  <si>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</si>
  <si>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</si>
  <si>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</si>
  <si>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</si>
  <si>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</si>
  <si>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</si>
  <si>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</si>
  <si>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</si>
  <si>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</si>
  <si>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</si>
  <si>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</si>
  <si>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</si>
  <si>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</si>
  <si>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</si>
  <si>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</si>
  <si>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</si>
  <si>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</si>
  <si>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</si>
  <si>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</si>
  <si>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</si>
  <si>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</si>
  <si>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</si>
  <si>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</si>
  <si>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</si>
  <si>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</si>
  <si>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</si>
  <si>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</si>
  <si>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</si>
  <si>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</si>
  <si>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</si>
  <si>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</si>
  <si>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</si>
  <si>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</si>
  <si>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</si>
  <si>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</si>
  <si>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</si>
  <si>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</si>
  <si>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</si>
  <si>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</si>
  <si>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</si>
  <si>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</si>
  <si>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</si>
  <si>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</si>
  <si>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</si>
  <si>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</si>
  <si>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</si>
  <si>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</si>
  <si>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</si>
  <si>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</si>
  <si>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</si>
  <si>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</si>
  <si>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</si>
  <si>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</si>
  <si>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</si>
  <si>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</si>
  <si>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</si>
  <si>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</si>
  <si>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</si>
  <si>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</si>
  <si>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</si>
  <si>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</si>
  <si>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</si>
  <si>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</si>
  <si>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</si>
  <si>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</si>
  <si>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</si>
  <si>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</si>
  <si>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</si>
  <si>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</si>
  <si>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</si>
  <si>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</si>
  <si>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</si>
  <si>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</si>
  <si>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</si>
  <si>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</si>
  <si>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</si>
  <si>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</si>
  <si>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</si>
  <si>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</si>
  <si>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</si>
  <si>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</si>
  <si>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</si>
  <si>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</si>
  <si>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</si>
  <si>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</si>
  <si>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</si>
  <si>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</si>
  <si>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</si>
  <si>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</si>
  <si>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</si>
  <si>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</si>
  <si>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</si>
  <si>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</si>
  <si>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</si>
  <si>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</si>
  <si>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</si>
  <si>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</si>
  <si>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</si>
  <si>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</si>
  <si>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</si>
  <si>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</si>
  <si>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</si>
  <si>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</si>
  <si>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</si>
  <si>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</si>
  <si>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</si>
  <si>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</si>
  <si>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</si>
  <si>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</si>
  <si>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</si>
  <si>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</si>
  <si>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</si>
  <si>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</si>
  <si>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</si>
  <si>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</si>
  <si>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</si>
  <si>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</si>
  <si>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</si>
  <si>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</si>
  <si>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</si>
  <si>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</si>
  <si>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</si>
  <si>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</si>
  <si>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</si>
  <si>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</si>
  <si>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</si>
  <si>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</si>
  <si>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</si>
  <si>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</si>
  <si>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</si>
  <si>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</si>
  <si>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</si>
  <si>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</si>
  <si>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</si>
  <si>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</si>
  <si>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</si>
  <si>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</si>
  <si>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</si>
  <si>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</si>
  <si>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</si>
  <si>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</si>
  <si>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</si>
  <si>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</si>
  <si>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</si>
  <si>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</si>
  <si>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</si>
  <si>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</si>
  <si>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</si>
  <si>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</si>
  <si>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</si>
  <si>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</si>
  <si>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</si>
  <si>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</si>
  <si>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</si>
  <si>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</si>
  <si>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</si>
  <si>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</si>
  <si>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</si>
  <si>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</si>
  <si>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</si>
  <si>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</si>
  <si>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</si>
  <si>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</si>
  <si>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</si>
  <si>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</si>
  <si>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</si>
  <si>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</si>
  <si>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</si>
  <si>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</si>
  <si>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</si>
  <si>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</si>
  <si>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</si>
  <si>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</si>
  <si>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</si>
  <si>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</si>
  <si>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</si>
  <si>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</si>
  <si>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</si>
  <si>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</si>
  <si>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</si>
  <si>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</si>
  <si>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</si>
  <si>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</si>
  <si>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</si>
  <si>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</si>
  <si>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</si>
  <si>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</si>
  <si>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</si>
  <si>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</si>
  <si>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</si>
  <si>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</si>
  <si>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</si>
  <si>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</si>
  <si>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</si>
  <si>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</si>
  <si>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</si>
  <si>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</si>
  <si>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</si>
  <si>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</si>
  <si>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</si>
  <si>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</si>
  <si>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</si>
  <si>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</si>
  <si>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</si>
  <si>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</si>
  <si>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</si>
  <si>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</si>
  <si>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</si>
  <si>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</si>
  <si>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</si>
  <si>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</si>
  <si>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</si>
  <si>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</si>
  <si>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</si>
  <si>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</si>
  <si>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</si>
  <si>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</si>
  <si>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</si>
  <si>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</si>
  <si>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</si>
  <si>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</si>
  <si>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</si>
  <si>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</si>
  <si>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</si>
  <si>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</si>
  <si>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</si>
  <si>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</si>
  <si>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</si>
  <si>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</si>
  <si>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</si>
  <si>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</si>
  <si>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</si>
  <si>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</si>
  <si>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</si>
  <si>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</si>
  <si>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</si>
  <si>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</si>
  <si>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</si>
  <si>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</si>
  <si>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</si>
  <si>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</si>
  <si>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</si>
  <si>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</si>
  <si>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</si>
  <si>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</si>
  <si>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</si>
  <si>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</si>
  <si>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</si>
  <si>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</si>
  <si>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</si>
  <si>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</si>
  <si>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</si>
  <si>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</si>
  <si>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</si>
  <si>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</si>
  <si>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</si>
  <si>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</si>
  <si>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</si>
  <si>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</si>
  <si>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</si>
  <si>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</si>
  <si>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</si>
  <si>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</si>
  <si>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</si>
  <si>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</si>
  <si>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</si>
  <si>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</si>
  <si>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</si>
  <si>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</si>
  <si>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</si>
  <si>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</si>
  <si>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</si>
  <si>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</si>
  <si>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</si>
  <si>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</si>
  <si>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</si>
  <si>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</si>
  <si>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</si>
  <si>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</si>
  <si>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</si>
  <si>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</si>
  <si>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</si>
  <si>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</si>
  <si>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</si>
  <si>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</si>
  <si>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</si>
  <si>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</si>
  <si>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</si>
  <si>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</si>
  <si>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</si>
  <si>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</si>
  <si>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</si>
  <si>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</si>
  <si>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</si>
  <si>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</si>
  <si>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</si>
  <si>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</si>
  <si>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</si>
  <si>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</si>
  <si>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</si>
  <si>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</si>
  <si>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</si>
  <si>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</si>
  <si>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</si>
  <si>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</si>
  <si>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</si>
  <si>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</si>
  <si>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</si>
  <si>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</si>
  <si>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</si>
  <si>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</si>
  <si>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</si>
  <si>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</si>
  <si>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</si>
  <si>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</si>
  <si>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</si>
  <si>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</si>
  <si>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</si>
  <si>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</si>
  <si>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</si>
  <si>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</si>
  <si>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</si>
  <si>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</si>
  <si>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</si>
  <si>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</si>
  <si>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</si>
  <si>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</si>
  <si>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</si>
  <si>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</si>
  <si>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</si>
  <si>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</si>
  <si>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</si>
  <si>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</si>
  <si>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</si>
  <si>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</si>
  <si>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</si>
  <si>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</si>
  <si>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</si>
  <si>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</si>
  <si>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</si>
  <si>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</si>
  <si>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</si>
  <si>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</si>
  <si>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</si>
  <si>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</si>
  <si>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</si>
  <si>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</si>
  <si>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</si>
  <si>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</si>
  <si>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</si>
  <si>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</si>
  <si>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</si>
  <si>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</si>
  <si>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</si>
  <si>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</si>
  <si>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</si>
  <si>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</si>
  <si>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</si>
  <si>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</si>
  <si>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</si>
  <si>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</si>
  <si>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</si>
  <si>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</si>
  <si>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</si>
  <si>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</si>
  <si>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</si>
  <si>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</si>
  <si>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</si>
  <si>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</si>
  <si>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</si>
  <si>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</si>
  <si>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</si>
  <si>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</si>
  <si>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</si>
  <si>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</si>
  <si>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</si>
  <si>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</si>
  <si>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</si>
  <si>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</si>
  <si>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</si>
  <si>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</si>
  <si>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</si>
  <si>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</si>
  <si>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</si>
  <si>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</si>
  <si>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</si>
  <si>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</si>
  <si>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</si>
  <si>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</si>
  <si>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</si>
  <si>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</si>
  <si>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</si>
  <si>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</si>
  <si>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</si>
  <si>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</si>
  <si>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</si>
  <si>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</si>
  <si>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</si>
  <si>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</si>
  <si>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</si>
  <si>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</si>
  <si>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</si>
  <si>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</si>
  <si>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</si>
  <si>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</si>
  <si>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</si>
  <si>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</si>
  <si>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</si>
  <si>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</si>
  <si>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</si>
  <si>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</si>
  <si>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</si>
  <si>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</si>
  <si>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</si>
  <si>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</si>
  <si>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</si>
  <si>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</si>
  <si>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</si>
  <si>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</si>
  <si>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</si>
  <si>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</si>
  <si>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</si>
  <si>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</si>
  <si>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</si>
  <si>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</si>
  <si>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</si>
  <si>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</si>
  <si>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</si>
  <si>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</si>
  <si>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</si>
  <si>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</si>
  <si>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</si>
  <si>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</si>
  <si>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</si>
  <si>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</si>
  <si>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</si>
  <si>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</si>
  <si>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</si>
  <si>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</si>
  <si>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</si>
  <si>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</si>
  <si>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</si>
  <si>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</si>
  <si>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</si>
  <si>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</si>
  <si>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</si>
  <si>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</si>
  <si>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</si>
  <si>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</si>
  <si>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</si>
  <si>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</si>
  <si>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</si>
  <si>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</si>
  <si>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</si>
  <si>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</si>
  <si>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</si>
  <si>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</si>
  <si>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</si>
  <si>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</si>
  <si>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</si>
  <si>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</si>
  <si>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</si>
  <si>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</si>
  <si>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</si>
  <si>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</si>
  <si>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</si>
  <si>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</si>
  <si>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</si>
  <si>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</si>
  <si>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</si>
  <si>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</si>
  <si>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</si>
  <si>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</si>
  <si>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</si>
  <si>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</si>
  <si>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</si>
  <si>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</si>
  <si>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</si>
  <si>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</si>
  <si>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</si>
  <si>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</si>
  <si>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</si>
  <si>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</si>
  <si>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</si>
  <si>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</si>
  <si>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</si>
  <si>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</si>
  <si>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</si>
  <si>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</si>
  <si>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</si>
  <si>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</si>
  <si>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</si>
  <si>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</si>
  <si>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</si>
  <si>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</si>
  <si>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</si>
  <si>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</si>
  <si>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</si>
  <si>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</si>
  <si>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</si>
  <si>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</si>
  <si>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</si>
  <si>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</si>
  <si>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</si>
  <si>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</si>
  <si>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</si>
  <si>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</si>
  <si>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</si>
  <si>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</si>
  <si>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</si>
  <si>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</si>
  <si>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</si>
  <si>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</si>
  <si>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</si>
  <si>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</si>
  <si>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</si>
  <si>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</si>
  <si>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</si>
  <si>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</si>
  <si>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</si>
  <si>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</si>
  <si>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</si>
  <si>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</si>
  <si>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</si>
  <si>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</si>
  <si>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</si>
  <si>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</si>
  <si>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</si>
  <si>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</si>
  <si>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</si>
  <si>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</si>
  <si>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</si>
  <si>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</si>
  <si>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</si>
  <si>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</si>
  <si>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</si>
  <si>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</si>
  <si>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</si>
  <si>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</si>
  <si>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</si>
  <si>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</si>
  <si>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</si>
  <si>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</si>
  <si>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</si>
  <si>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</si>
  <si>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</si>
  <si>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</si>
  <si>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</si>
  <si>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</si>
  <si>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</si>
  <si>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</si>
  <si>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</si>
  <si>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</si>
  <si>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</si>
  <si>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</si>
  <si>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</si>
  <si>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</si>
  <si>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</si>
  <si>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</si>
  <si>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</si>
  <si>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</si>
  <si>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</si>
  <si>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</si>
  <si>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</si>
  <si>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</si>
  <si>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</si>
  <si>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</si>
  <si>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</si>
  <si>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</si>
  <si>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</si>
  <si>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</si>
  <si>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</si>
  <si>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</si>
  <si>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</si>
  <si>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</si>
  <si>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</si>
  <si>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</si>
  <si>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</si>
  <si>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</si>
  <si>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</si>
  <si>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</si>
  <si>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</si>
  <si>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</si>
  <si>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</si>
  <si>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</si>
  <si>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</si>
  <si>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</si>
  <si>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</si>
  <si>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</si>
  <si>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</si>
  <si>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</si>
  <si>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</si>
  <si>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</si>
  <si>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</si>
  <si>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</si>
  <si>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</si>
  <si>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</si>
  <si>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</si>
  <si>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</si>
  <si>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</si>
  <si>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</si>
  <si>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</si>
  <si>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</si>
  <si>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</si>
  <si>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</si>
  <si>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</si>
  <si>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</si>
  <si>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</si>
  <si>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</si>
  <si>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</si>
  <si>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</si>
  <si>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</si>
  <si>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</si>
  <si>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</si>
  <si>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</si>
  <si>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</si>
  <si>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</si>
  <si>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</si>
  <si>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</si>
  <si>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</si>
  <si>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</si>
  <si>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</si>
  <si>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</si>
  <si>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</si>
  <si>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</si>
  <si>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</si>
  <si>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</si>
  <si>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</si>
  <si>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</si>
  <si>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</si>
  <si>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</si>
  <si>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</si>
  <si>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</si>
  <si>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</si>
  <si>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</si>
  <si>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</si>
  <si>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</si>
  <si>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</si>
  <si>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</si>
  <si>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</si>
  <si>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</si>
  <si>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</si>
  <si>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</si>
  <si>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</si>
  <si>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</si>
  <si>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</si>
  <si>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</si>
  <si>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</si>
  <si>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</si>
  <si>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</si>
  <si>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</si>
  <si>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</si>
  <si>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</si>
  <si>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</si>
  <si>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</si>
  <si>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</si>
  <si>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</si>
  <si>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</si>
  <si>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</si>
  <si>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</si>
  <si>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</si>
  <si>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</si>
  <si>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</si>
  <si>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</si>
  <si>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</si>
  <si>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</si>
  <si>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</si>
  <si>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</si>
  <si>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</si>
  <si>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</si>
  <si>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</si>
  <si>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</si>
  <si>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</si>
  <si>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</si>
  <si>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</si>
  <si>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</si>
  <si>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</si>
  <si>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</si>
  <si>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</si>
  <si>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</si>
  <si>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</si>
  <si>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</si>
  <si>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</si>
  <si>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</si>
  <si>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</si>
  <si>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</si>
  <si>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</si>
  <si>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</si>
  <si>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</si>
  <si>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</si>
  <si>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</si>
  <si>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</si>
  <si>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</si>
  <si>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</si>
  <si>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</si>
  <si>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</si>
  <si>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</si>
  <si>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</si>
  <si>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</si>
  <si>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</si>
  <si>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</si>
  <si>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</si>
  <si>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</si>
  <si>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</si>
  <si>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</si>
  <si>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</si>
  <si>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</si>
  <si>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</si>
  <si>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</si>
  <si>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</si>
  <si>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</si>
  <si>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</si>
  <si>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</si>
  <si>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</si>
  <si>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</si>
  <si>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</si>
  <si>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</si>
  <si>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</si>
  <si>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</si>
  <si>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</si>
  <si>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</si>
  <si>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</si>
  <si>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</si>
  <si>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</si>
  <si>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</si>
  <si>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</si>
  <si>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</si>
  <si>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</si>
  <si>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</si>
  <si>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</si>
  <si>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</si>
  <si>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</si>
  <si>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</si>
  <si>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</si>
  <si>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</si>
  <si>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</si>
  <si>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</si>
  <si>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</si>
  <si>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</si>
  <si>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</si>
  <si>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</si>
  <si>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</si>
  <si>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</si>
  <si>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</si>
  <si>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</si>
  <si>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</si>
  <si>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</si>
  <si>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</si>
  <si>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</si>
  <si>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</si>
  <si>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</si>
  <si>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</si>
  <si>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</si>
  <si>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</si>
  <si>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</si>
  <si>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</si>
  <si>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</si>
  <si>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</si>
  <si>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</si>
  <si>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</si>
  <si>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</si>
  <si>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</si>
  <si>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</si>
  <si>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</si>
  <si>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</si>
  <si>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</si>
  <si>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</si>
  <si>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</si>
  <si>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</si>
  <si>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</si>
  <si>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</si>
  <si>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</si>
  <si>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</si>
  <si>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</si>
  <si>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</si>
  <si>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</si>
  <si>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</si>
  <si>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</si>
  <si>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</si>
  <si>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</si>
  <si>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</si>
  <si>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</si>
  <si>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</si>
  <si>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</si>
  <si>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</si>
  <si>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</si>
  <si>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</si>
  <si>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</si>
  <si>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</si>
  <si>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</si>
  <si>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</si>
  <si>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</si>
  <si>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</si>
  <si>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</si>
  <si>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</si>
  <si>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</si>
  <si>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</si>
  <si>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</si>
  <si>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</si>
  <si>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</si>
  <si>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</si>
  <si>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</si>
  <si>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</si>
  <si>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</si>
  <si>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</si>
  <si>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</si>
  <si>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</si>
  <si>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</si>
  <si>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</si>
  <si>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</si>
  <si>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</si>
  <si>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</si>
  <si>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</si>
  <si>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</si>
  <si>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</si>
  <si>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</si>
  <si>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</si>
  <si>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</si>
  <si>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</si>
  <si>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</si>
  <si>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</si>
  <si>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</si>
  <si>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</si>
  <si>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</si>
  <si>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</si>
  <si>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</si>
  <si>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</si>
  <si>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</si>
  <si>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</si>
  <si>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</si>
  <si>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</si>
  <si>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</si>
  <si>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</si>
  <si>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</si>
  <si>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</si>
  <si>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</si>
  <si>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</si>
  <si>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</si>
  <si>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</si>
  <si>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</si>
  <si>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</si>
  <si>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</si>
  <si>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</si>
  <si>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</si>
  <si>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</si>
  <si>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</si>
  <si>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</si>
  <si>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</si>
  <si>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</si>
  <si>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</si>
  <si>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</si>
  <si>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</si>
  <si>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</si>
  <si>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</si>
  <si>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</si>
  <si>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</si>
  <si>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</si>
  <si>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</si>
  <si>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</si>
  <si>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</si>
  <si>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</si>
  <si>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</si>
  <si>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</si>
  <si>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</si>
  <si>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</si>
  <si>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</si>
  <si>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</si>
  <si>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</si>
  <si>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</si>
  <si>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</si>
  <si>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</si>
  <si>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</si>
  <si>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</si>
  <si>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</si>
  <si>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</si>
  <si>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</si>
  <si>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</si>
  <si>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</si>
  <si>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</si>
  <si>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</si>
  <si>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</si>
  <si>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</si>
  <si>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</si>
  <si>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</si>
  <si>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</si>
  <si>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</si>
  <si>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</si>
  <si>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</si>
  <si>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</si>
  <si>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</si>
  <si>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</si>
  <si>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</si>
  <si>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</si>
  <si>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</si>
  <si>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</si>
  <si>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</si>
  <si>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</si>
  <si>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</si>
  <si>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</si>
  <si>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</si>
  <si>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</si>
  <si>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</si>
  <si>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</si>
  <si>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</si>
  <si>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</si>
  <si>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</si>
  <si>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</si>
  <si>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</si>
  <si>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</si>
  <si>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</si>
  <si>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</si>
  <si>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</si>
  <si>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</si>
  <si>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</si>
  <si>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</si>
  <si>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</si>
  <si>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</si>
  <si>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</si>
  <si>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</si>
  <si>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</si>
  <si>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</si>
  <si>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</si>
  <si>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</si>
  <si>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</si>
  <si>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</si>
  <si>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</si>
  <si>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</si>
  <si>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</si>
  <si>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</si>
  <si>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</si>
  <si>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</si>
  <si>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</si>
  <si>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</si>
  <si>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</si>
  <si>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</si>
  <si>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</si>
  <si>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</si>
  <si>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</si>
  <si>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</si>
  <si>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</si>
  <si>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</si>
  <si>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</si>
  <si>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</si>
  <si>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</si>
  <si>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</si>
  <si>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</si>
  <si>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</si>
  <si>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</si>
  <si>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</si>
  <si>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</si>
  <si>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</si>
  <si>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</si>
  <si>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</si>
  <si>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</si>
  <si>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</si>
  <si>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</si>
  <si>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</si>
  <si>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</si>
  <si>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</si>
  <si>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</si>
  <si>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</si>
  <si>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</si>
  <si>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</si>
  <si>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</si>
  <si>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</si>
  <si>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</si>
  <si>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</si>
  <si>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</si>
  <si>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</si>
  <si>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</si>
  <si>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</si>
  <si>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</si>
  <si>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</si>
  <si>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</si>
  <si>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</si>
  <si>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</si>
  <si>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</si>
  <si>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</si>
  <si>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</si>
  <si>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</si>
  <si>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</si>
  <si>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</si>
  <si>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</si>
  <si>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</si>
  <si>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</si>
  <si>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</si>
  <si>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</si>
  <si>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</si>
  <si>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</si>
  <si>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</si>
  <si>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</si>
  <si>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</si>
  <si>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</si>
  <si>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</si>
  <si>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</si>
  <si>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</si>
  <si>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</si>
  <si>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</si>
  <si>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</si>
  <si>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</si>
  <si>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</si>
  <si>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</si>
  <si>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</si>
  <si>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</si>
  <si>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</si>
  <si>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</si>
  <si>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</si>
  <si>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</si>
  <si>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</si>
  <si>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</si>
  <si>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</si>
  <si>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</si>
  <si>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</si>
  <si>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</si>
  <si>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</si>
  <si>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</si>
  <si>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</si>
  <si>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</si>
  <si>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</si>
  <si>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</si>
  <si>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</si>
  <si>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</si>
  <si>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</si>
  <si>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</si>
  <si>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</si>
  <si>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</si>
  <si>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</si>
  <si>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</si>
  <si>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</si>
  <si>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</si>
  <si>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</si>
  <si>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</si>
  <si>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</si>
  <si>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</si>
  <si>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</si>
  <si>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</si>
  <si>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</si>
  <si>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</si>
  <si>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</si>
  <si>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</si>
  <si>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</si>
  <si>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</si>
  <si>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</si>
  <si>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</si>
  <si>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</si>
  <si>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</si>
  <si>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</si>
  <si>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</si>
  <si>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</si>
  <si>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</si>
  <si>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</si>
  <si>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</si>
  <si>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</si>
  <si>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</si>
  <si>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</si>
  <si>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</si>
  <si>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</si>
  <si>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</si>
  <si>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</si>
  <si>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</si>
  <si>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</si>
  <si>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</si>
  <si>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</si>
  <si>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</si>
  <si>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</si>
  <si>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</si>
  <si>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</si>
  <si>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</si>
  <si>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</si>
  <si>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</si>
  <si>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</si>
  <si>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</si>
  <si>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</si>
  <si>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</si>
  <si>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</si>
  <si>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</si>
  <si>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</si>
  <si>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</si>
  <si>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</si>
  <si>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</si>
  <si>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</si>
  <si>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</si>
  <si>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</si>
  <si>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</si>
  <si>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</si>
  <si>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</si>
  <si>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</si>
  <si>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</si>
  <si>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</si>
  <si>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</si>
  <si>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</si>
  <si>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</si>
  <si>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</si>
  <si>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</si>
  <si>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</si>
  <si>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</si>
  <si>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</si>
  <si>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</si>
  <si>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</si>
  <si>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</si>
  <si>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</si>
  <si>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</si>
  <si>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</si>
  <si>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</si>
  <si>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</si>
  <si>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</si>
  <si>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</si>
  <si>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</si>
  <si>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</si>
  <si>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</si>
  <si>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</si>
  <si>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</si>
  <si>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</si>
  <si>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</si>
  <si>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</si>
  <si>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</si>
  <si>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</si>
  <si>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</si>
  <si>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</si>
  <si>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</si>
  <si>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</si>
  <si>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</si>
  <si>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</si>
  <si>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</si>
  <si>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</si>
  <si>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</si>
  <si>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</si>
  <si>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</si>
  <si>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</si>
  <si>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</si>
  <si>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</si>
  <si>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</si>
  <si>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</si>
  <si>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</si>
  <si>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</si>
  <si>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</si>
  <si>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</si>
  <si>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</si>
  <si>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</si>
  <si>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</si>
  <si>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</si>
  <si>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</si>
  <si>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</si>
  <si>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</si>
  <si>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</si>
  <si>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</si>
  <si>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</si>
  <si>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</si>
  <si>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</si>
  <si>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</si>
  <si>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</si>
  <si>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</si>
  <si>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</si>
  <si>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</si>
  <si>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</si>
  <si>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</si>
  <si>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</si>
  <si>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</si>
  <si>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</si>
  <si>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</si>
  <si>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</si>
  <si>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</si>
  <si>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</si>
  <si>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</si>
  <si>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</si>
  <si>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</si>
  <si>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</si>
  <si>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</si>
  <si>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</si>
  <si>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</si>
  <si>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</si>
  <si>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</si>
  <si>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</si>
  <si>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</si>
  <si>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</si>
  <si>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</si>
  <si>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</si>
  <si>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</si>
  <si>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</si>
  <si>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</si>
  <si>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</si>
  <si>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</si>
  <si>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</si>
  <si>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</si>
  <si>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</si>
  <si>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</si>
  <si>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</si>
  <si>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</si>
  <si>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</si>
  <si>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</si>
  <si>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</si>
  <si>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</si>
  <si>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</si>
  <si>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</si>
  <si>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</si>
  <si>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</si>
  <si>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</si>
  <si>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</si>
  <si>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</si>
  <si>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</si>
  <si>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</si>
  <si>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</si>
  <si>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</si>
  <si>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</si>
  <si>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</si>
  <si>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</si>
  <si>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</si>
  <si>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</si>
  <si>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</si>
  <si>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</si>
  <si>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</si>
  <si>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</si>
  <si>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</si>
  <si>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</si>
  <si>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</si>
  <si>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</si>
  <si>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</si>
  <si>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</si>
  <si>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</si>
  <si>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</si>
  <si>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</si>
  <si>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</si>
  <si>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</si>
  <si>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</si>
  <si>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</si>
  <si>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</si>
  <si>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</si>
  <si>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</si>
  <si>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</si>
  <si>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</si>
  <si>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</si>
  <si>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</si>
  <si>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</si>
  <si>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</si>
  <si>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</si>
  <si>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</si>
  <si>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</si>
  <si>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</si>
  <si>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</si>
  <si>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</si>
  <si>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</si>
  <si>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</si>
  <si>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</si>
  <si>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</si>
  <si>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</si>
  <si>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</si>
  <si>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</si>
  <si>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</si>
  <si>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</si>
  <si>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</si>
  <si>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</si>
  <si>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</si>
  <si>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</si>
  <si>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</si>
  <si>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</si>
  <si>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</si>
  <si>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</si>
  <si>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</si>
  <si>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</si>
  <si>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</si>
  <si>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</si>
  <si>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</si>
  <si>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</si>
  <si>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</si>
  <si>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</si>
  <si>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</si>
  <si>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</si>
  <si>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</si>
  <si>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</si>
  <si>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</si>
  <si>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</si>
  <si>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</si>
  <si>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</si>
  <si>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</si>
  <si>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</si>
  <si>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</si>
  <si>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</si>
  <si>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</si>
  <si>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</si>
  <si>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</si>
  <si>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</si>
  <si>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</si>
  <si>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</si>
  <si>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</si>
  <si>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</si>
  <si>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</si>
  <si>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</si>
  <si>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</si>
  <si>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</si>
  <si>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</si>
  <si>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</si>
  <si>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</si>
  <si>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</si>
  <si>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</si>
  <si>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</si>
  <si>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</si>
  <si>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</si>
  <si>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</si>
  <si>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</si>
  <si>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</si>
  <si>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</si>
  <si>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</si>
  <si>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</si>
  <si>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</si>
  <si>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</si>
  <si>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</si>
  <si>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</si>
  <si>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</si>
  <si>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</si>
  <si>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</si>
  <si>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</si>
  <si>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</si>
  <si>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</si>
  <si>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</si>
  <si>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</si>
  <si>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</si>
  <si>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</si>
  <si>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</si>
  <si>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</si>
  <si>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</si>
  <si>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</si>
  <si>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</si>
  <si>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</si>
  <si>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</si>
  <si>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</si>
  <si>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</si>
  <si>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</si>
  <si>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</si>
  <si>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</si>
  <si>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</si>
  <si>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</si>
  <si>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</si>
  <si>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</si>
  <si>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</si>
  <si>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</si>
  <si>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</si>
  <si>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</si>
  <si>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</si>
  <si>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</si>
  <si>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</si>
  <si>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</si>
  <si>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</si>
  <si>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</si>
  <si>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</si>
  <si>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</si>
  <si>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</si>
  <si>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</si>
  <si>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</si>
  <si>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</si>
  <si>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</si>
  <si>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</si>
  <si>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</si>
  <si>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</si>
  <si>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</si>
  <si>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</si>
  <si>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</si>
  <si>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</si>
  <si>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</si>
  <si>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</si>
  <si>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</si>
  <si>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</si>
  <si>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</si>
  <si>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</si>
  <si>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</si>
  <si>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</si>
  <si>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</si>
  <si>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</si>
  <si>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</si>
  <si>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</si>
  <si>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</si>
  <si>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</si>
  <si>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</si>
  <si>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</si>
  <si>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</si>
  <si>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</si>
  <si>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</si>
  <si>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</si>
  <si>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</si>
  <si>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</si>
  <si>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</si>
  <si>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</si>
  <si>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</si>
  <si>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</si>
  <si>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</si>
  <si>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</si>
  <si>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</si>
  <si>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</si>
  <si>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</si>
  <si>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</si>
  <si>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</si>
  <si>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</si>
  <si>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</si>
  <si>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</si>
  <si>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</si>
  <si>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</si>
  <si>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</si>
  <si>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</si>
  <si>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</si>
  <si>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</si>
  <si>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</si>
  <si>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</si>
  <si>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</si>
  <si>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</si>
  <si>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</si>
  <si>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</si>
  <si>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</si>
  <si>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</si>
  <si>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</si>
  <si>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</si>
  <si>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</si>
  <si>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</si>
  <si>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</si>
  <si>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</si>
  <si>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</si>
  <si>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</si>
  <si>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</si>
  <si>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</si>
  <si>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</si>
  <si>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</si>
  <si>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</si>
  <si>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</si>
  <si>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</si>
  <si>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</si>
  <si>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</si>
  <si>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</si>
  <si>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</si>
  <si>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</si>
  <si>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</si>
  <si>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</si>
  <si>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</si>
  <si>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</si>
  <si>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</si>
  <si>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</si>
  <si>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</si>
  <si>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</si>
  <si>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</si>
  <si>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</si>
  <si>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</si>
  <si>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</si>
  <si>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</si>
  <si>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</si>
  <si>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</si>
  <si>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</si>
  <si>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</si>
  <si>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</si>
  <si>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</si>
  <si>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</si>
  <si>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</si>
  <si>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</si>
  <si>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</si>
  <si>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</si>
  <si>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</si>
  <si>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</si>
  <si>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</si>
  <si>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</si>
  <si>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</si>
  <si>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</si>
  <si>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</si>
  <si>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</si>
  <si>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</si>
  <si>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</si>
  <si>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</si>
  <si>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</si>
  <si>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</si>
  <si>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</si>
  <si>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</si>
  <si>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</si>
  <si>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</si>
  <si>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</si>
  <si>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</si>
  <si>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</si>
  <si>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</si>
  <si>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</si>
  <si>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</si>
  <si>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</si>
  <si>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</si>
  <si>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</si>
  <si>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</si>
  <si>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</si>
  <si>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</si>
  <si>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</si>
  <si>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</si>
  <si>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</si>
  <si>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</si>
  <si>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</si>
  <si>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</si>
  <si>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</si>
  <si>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</si>
  <si>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</si>
  <si>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</si>
  <si>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</si>
  <si>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</si>
  <si>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</si>
  <si>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</si>
  <si>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</si>
  <si>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</si>
  <si>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</si>
  <si>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</si>
  <si>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</si>
  <si>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</si>
  <si>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</si>
  <si>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</si>
  <si>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</si>
  <si>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</si>
  <si>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</si>
  <si>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</si>
  <si>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</si>
  <si>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</si>
  <si>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</si>
  <si>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</si>
  <si>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</si>
  <si>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</si>
  <si>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</si>
  <si>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</si>
  <si>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</si>
  <si>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</si>
  <si>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</si>
  <si>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</si>
  <si>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</si>
  <si>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</si>
  <si>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</si>
  <si>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</si>
  <si>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</si>
  <si>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</si>
  <si>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</si>
  <si>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</si>
  <si>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</si>
  <si>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</si>
  <si>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</si>
  <si>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</si>
  <si>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</si>
  <si>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</si>
  <si>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</si>
  <si>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</si>
  <si>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</si>
  <si>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</si>
  <si>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</si>
  <si>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</si>
  <si>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</si>
  <si>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</si>
  <si>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</si>
  <si>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</si>
  <si>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</si>
  <si>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</si>
  <si>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</si>
  <si>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</si>
  <si>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</si>
  <si>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</si>
  <si>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</si>
  <si>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</si>
  <si>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</si>
  <si>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</si>
  <si>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</si>
  <si>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</si>
  <si>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</si>
  <si>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</si>
  <si>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</si>
  <si>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</si>
  <si>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</si>
  <si>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</si>
  <si>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</si>
  <si>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</si>
  <si>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</si>
  <si>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</si>
  <si>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</si>
  <si>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</si>
  <si>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</si>
  <si>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</si>
  <si>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</si>
  <si>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</si>
  <si>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</si>
  <si>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</si>
  <si>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</si>
  <si>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</si>
  <si>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</si>
  <si>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</si>
  <si>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</si>
  <si>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</si>
  <si>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</si>
  <si>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</si>
  <si>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</si>
  <si>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</si>
  <si>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</si>
  <si>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</si>
  <si>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</si>
  <si>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</si>
  <si>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</si>
  <si>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</si>
  <si>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</si>
  <si>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</si>
  <si>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</si>
  <si>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</si>
  <si>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</si>
  <si>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</si>
  <si>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</si>
  <si>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</si>
  <si>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</si>
  <si>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</si>
  <si>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</si>
  <si>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</si>
  <si>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</si>
  <si>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</si>
  <si>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</si>
  <si>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</si>
  <si>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</si>
  <si>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</si>
  <si>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</si>
  <si>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</si>
  <si>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</si>
  <si>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</si>
  <si>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</si>
  <si>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</si>
  <si>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</si>
  <si>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</si>
  <si>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</si>
  <si>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</si>
  <si>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</si>
  <si>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</si>
  <si>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</si>
  <si>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</si>
  <si>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</si>
  <si>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</si>
  <si>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</si>
  <si>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</si>
  <si>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</si>
  <si>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</si>
  <si>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</si>
  <si>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</si>
  <si>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</si>
  <si>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</si>
  <si>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</si>
  <si>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</si>
  <si>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</si>
  <si>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</si>
  <si>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</si>
  <si>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</si>
  <si>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</si>
  <si>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</si>
  <si>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</si>
  <si>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</si>
  <si>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</si>
  <si>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</si>
  <si>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</si>
  <si>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</si>
  <si>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</si>
  <si>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</si>
  <si>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</si>
  <si>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</si>
  <si>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</si>
  <si>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</si>
  <si>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</si>
  <si>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</si>
  <si>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</si>
  <si>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</si>
  <si>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</si>
  <si>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</si>
  <si>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</si>
  <si>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</si>
  <si>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</si>
  <si>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</si>
  <si>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</si>
  <si>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</si>
  <si>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</si>
  <si>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</si>
  <si>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</si>
  <si>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</si>
  <si>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</si>
  <si>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</si>
  <si>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</si>
  <si>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</si>
  <si>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</si>
  <si>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</si>
  <si>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</si>
  <si>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</si>
  <si>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</si>
  <si>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</si>
  <si>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</si>
  <si>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</si>
  <si>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</si>
  <si>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</si>
  <si>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</si>
  <si>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</si>
  <si>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</si>
  <si>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</si>
  <si>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</si>
  <si>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</si>
  <si>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</si>
  <si>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</si>
  <si>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</si>
  <si>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</si>
  <si>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</si>
  <si>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</si>
  <si>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</si>
  <si>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</si>
  <si>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</si>
  <si>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</si>
  <si>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</si>
  <si>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</si>
  <si>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</si>
  <si>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</si>
  <si>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</si>
  <si>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</si>
  <si>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</si>
  <si>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</si>
  <si>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</si>
  <si>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</si>
  <si>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</si>
  <si>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</si>
  <si>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</si>
  <si>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</si>
  <si>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</si>
  <si>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</si>
  <si>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</si>
  <si>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</si>
  <si>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</si>
  <si>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</si>
  <si>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</si>
  <si>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</si>
  <si>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</si>
  <si>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</si>
  <si>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</si>
  <si>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</si>
  <si>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</si>
  <si>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</si>
  <si>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</si>
  <si>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</si>
  <si>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</si>
  <si>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</si>
  <si>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</si>
  <si>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</si>
  <si>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</si>
  <si>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</si>
  <si>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</si>
  <si>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</si>
  <si>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</si>
  <si>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</si>
  <si>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</si>
  <si>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</si>
  <si>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</si>
  <si>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</si>
  <si>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</si>
  <si>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</si>
  <si>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</si>
  <si>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</si>
  <si>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</si>
  <si>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</si>
  <si>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</si>
  <si>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</si>
  <si>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</si>
  <si>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</si>
  <si>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</si>
  <si>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</si>
  <si>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</si>
  <si>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</si>
  <si>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</si>
  <si>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</si>
  <si>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</si>
  <si>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</si>
  <si>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</si>
  <si>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</si>
  <si>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</si>
  <si>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</si>
  <si>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</si>
  <si>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</si>
  <si>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</si>
  <si>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</si>
  <si>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</si>
  <si>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</si>
  <si>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</si>
  <si>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</si>
  <si>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</si>
  <si>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</si>
  <si>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</si>
  <si>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</si>
  <si>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</si>
  <si>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</si>
  <si>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</si>
  <si>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</si>
  <si>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</si>
  <si>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</si>
  <si>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</si>
  <si>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</si>
  <si>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</si>
  <si>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</si>
  <si>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</si>
  <si>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</si>
  <si>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</si>
  <si>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</si>
  <si>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</si>
  <si>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</si>
  <si>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</si>
  <si>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</si>
  <si>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</si>
  <si>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</si>
  <si>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</si>
  <si>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</si>
  <si>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</si>
  <si>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</si>
  <si>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</si>
  <si>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</si>
  <si>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</si>
  <si>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</si>
  <si>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</si>
  <si>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</si>
  <si>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</si>
  <si>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</si>
  <si>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</si>
  <si>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</si>
  <si>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</si>
  <si>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</si>
  <si>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</si>
  <si>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</si>
  <si>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</si>
  <si>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</si>
  <si>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</si>
  <si>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</si>
  <si>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</si>
  <si>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</si>
  <si>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</si>
  <si>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</si>
  <si>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</si>
  <si>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</si>
  <si>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</si>
  <si>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</si>
  <si>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</si>
  <si>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</si>
  <si>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</si>
  <si>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</si>
  <si>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</si>
  <si>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</si>
  <si>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</si>
  <si>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</si>
  <si>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</si>
  <si>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</si>
  <si>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</si>
  <si>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</si>
  <si>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</si>
  <si>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</si>
  <si>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</si>
  <si>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</si>
  <si>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</si>
  <si>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</si>
  <si>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</si>
  <si>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</si>
  <si>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</si>
  <si>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</si>
  <si>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</si>
  <si>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</si>
  <si>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</si>
  <si>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</si>
  <si>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</si>
  <si>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</si>
  <si>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</si>
  <si>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</si>
  <si>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</si>
  <si>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</si>
  <si>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</si>
  <si>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</si>
  <si>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</si>
  <si>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</si>
  <si>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</si>
  <si>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</si>
  <si>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</si>
  <si>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</si>
  <si>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</si>
  <si>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</si>
  <si>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</si>
  <si>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</si>
  <si>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</si>
  <si>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</si>
  <si>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</si>
  <si>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</si>
  <si>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</si>
  <si>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</si>
  <si>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</si>
  <si>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</si>
  <si>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</si>
  <si>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</si>
  <si>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</si>
  <si>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</si>
  <si>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</si>
  <si>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</si>
  <si>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</si>
  <si>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</si>
  <si>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</si>
  <si>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</si>
  <si>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</si>
  <si>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</si>
  <si>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</si>
  <si>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</si>
  <si>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</si>
  <si>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</si>
  <si>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</si>
  <si>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</si>
  <si>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</si>
  <si>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</si>
  <si>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</si>
  <si>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</si>
  <si>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</si>
  <si>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</si>
  <si>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</si>
  <si>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</si>
  <si>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</si>
  <si>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</si>
  <si>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</si>
  <si>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</si>
  <si>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</si>
  <si>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</si>
  <si>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</si>
  <si>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</si>
  <si>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</si>
  <si>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</si>
  <si>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</si>
  <si>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</si>
  <si>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</si>
  <si>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</si>
  <si>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</si>
  <si>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</si>
  <si>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</si>
  <si>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</si>
  <si>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</si>
  <si>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</si>
  <si>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</si>
  <si>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</si>
  <si>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</si>
  <si>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</si>
  <si>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</si>
  <si>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</si>
  <si>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</si>
  <si>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</si>
  <si>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</si>
  <si>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</si>
  <si>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</si>
  <si>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</si>
  <si>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</si>
  <si>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</si>
  <si>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</si>
  <si>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</si>
  <si>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</si>
  <si>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</si>
  <si>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</si>
  <si>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</si>
  <si>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</si>
  <si>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</si>
  <si>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</si>
  <si>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</si>
  <si>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</si>
  <si>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</si>
  <si>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</si>
  <si>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</si>
  <si>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</si>
  <si>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</si>
  <si>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</si>
  <si>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</si>
  <si>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</si>
  <si>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</si>
  <si>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</si>
  <si>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</si>
  <si>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</si>
  <si>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</si>
  <si>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</si>
  <si>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</si>
  <si>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</si>
  <si>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</si>
  <si>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</si>
  <si>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</si>
  <si>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</si>
  <si>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</si>
  <si>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</si>
  <si>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</si>
  <si>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</si>
  <si>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</si>
  <si>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</si>
  <si>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</si>
  <si>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</si>
  <si>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</si>
  <si>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</si>
  <si>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</si>
  <si>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</si>
  <si>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</si>
  <si>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</si>
  <si>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</si>
  <si>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</si>
  <si>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</si>
  <si>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</si>
  <si>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</si>
  <si>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</si>
  <si>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</si>
  <si>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</si>
  <si>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</si>
  <si>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</si>
  <si>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</si>
  <si>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</si>
  <si>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</si>
  <si>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</si>
  <si>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</si>
  <si>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</si>
  <si>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</si>
  <si>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</si>
  <si>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</si>
  <si>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</si>
  <si>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</si>
  <si>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</si>
  <si>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</si>
  <si>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</si>
  <si>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</si>
  <si>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</si>
  <si>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</si>
  <si>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</si>
  <si>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</si>
  <si>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</si>
  <si>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</si>
  <si>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</si>
  <si>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</si>
  <si>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</si>
  <si>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</si>
  <si>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</si>
  <si>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</si>
  <si>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</si>
  <si>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</si>
  <si>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</si>
  <si>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</si>
  <si>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</si>
  <si>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</si>
  <si>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</si>
  <si>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</si>
  <si>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</si>
  <si>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</si>
  <si>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</si>
  <si>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</si>
  <si>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</si>
  <si>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</si>
  <si>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</si>
  <si>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</si>
  <si>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</si>
  <si>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</si>
  <si>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</si>
  <si>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</si>
  <si>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</si>
  <si>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</si>
  <si>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</si>
  <si>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</si>
  <si>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</si>
  <si>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</si>
  <si>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</si>
  <si>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</si>
  <si>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</si>
  <si>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</si>
  <si>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</si>
  <si>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</si>
  <si>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</si>
  <si>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</si>
  <si>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</si>
  <si>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</si>
  <si>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</si>
  <si>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</si>
  <si>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</si>
  <si>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</si>
  <si>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</si>
  <si>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</si>
  <si>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</si>
  <si>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</si>
  <si>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</si>
  <si>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</si>
  <si>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</si>
  <si>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</si>
  <si>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</si>
  <si>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</si>
  <si>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</si>
  <si>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</si>
  <si>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</si>
  <si>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</si>
  <si>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</si>
  <si>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</si>
  <si>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</si>
  <si>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</si>
  <si>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</si>
  <si>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</si>
  <si>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</si>
  <si>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</si>
  <si>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</si>
  <si>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</si>
  <si>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</si>
  <si>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</si>
  <si>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</si>
  <si>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</si>
  <si>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</si>
  <si>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</si>
  <si>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</si>
  <si>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</si>
  <si>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</si>
  <si>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</si>
  <si>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</si>
  <si>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</si>
  <si>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</si>
  <si>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</si>
  <si>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</si>
  <si>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</si>
  <si>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</si>
  <si>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</si>
  <si>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</si>
  <si>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</si>
  <si>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</si>
  <si>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</si>
  <si>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</si>
  <si>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</si>
  <si>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</si>
  <si>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</si>
  <si>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</si>
  <si>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</si>
  <si>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</si>
  <si>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</si>
  <si>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</si>
  <si>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</si>
  <si>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</si>
  <si>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</si>
  <si>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</si>
  <si>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</si>
  <si>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</si>
  <si>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</si>
  <si>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</si>
  <si>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</si>
  <si>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</si>
  <si>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</si>
  <si>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</si>
  <si>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</si>
  <si>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</si>
  <si>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</si>
  <si>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</si>
  <si>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</si>
  <si>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</si>
  <si>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</si>
  <si>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</si>
  <si>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</si>
  <si>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</si>
  <si>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</si>
  <si>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</si>
  <si>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</si>
  <si>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</si>
  <si>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</si>
  <si>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</si>
  <si>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</si>
  <si>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</si>
  <si>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</si>
  <si>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</si>
  <si>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</si>
  <si>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</si>
  <si>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</si>
  <si>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</si>
  <si>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</si>
  <si>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</si>
  <si>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</si>
  <si>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</si>
  <si>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</si>
  <si>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</si>
  <si>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</si>
  <si>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</si>
  <si>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</si>
  <si>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</si>
  <si>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</si>
  <si>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</si>
  <si>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</si>
  <si>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</si>
  <si>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</si>
  <si>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</si>
  <si>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</si>
  <si>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</si>
  <si>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</si>
  <si>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</si>
  <si>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</si>
  <si>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</si>
  <si>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</si>
  <si>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</si>
  <si>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</si>
  <si>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</si>
  <si>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</si>
  <si>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</si>
  <si>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</si>
  <si>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</si>
  <si>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</si>
  <si>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</si>
  <si>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</si>
  <si>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</si>
  <si>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</si>
  <si>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</si>
  <si>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</si>
  <si>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</si>
  <si>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</si>
  <si>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</si>
  <si>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</si>
  <si>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</si>
  <si>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</si>
  <si>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</si>
  <si>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</si>
  <si>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</si>
  <si>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</si>
  <si>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</si>
  <si>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</si>
  <si>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</si>
  <si>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</si>
  <si>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</si>
  <si>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</si>
  <si>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</si>
  <si>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</si>
  <si>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</si>
  <si>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</si>
  <si>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</si>
  <si>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</si>
  <si>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</si>
  <si>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</si>
  <si>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</si>
  <si>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</si>
  <si>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</si>
  <si>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</si>
  <si>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</si>
  <si>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</si>
  <si>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</si>
  <si>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</si>
  <si>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</si>
  <si>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</si>
  <si>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</si>
  <si>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</si>
  <si>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</si>
  <si>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</si>
  <si>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</si>
  <si>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</si>
  <si>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</si>
  <si>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</si>
  <si>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</si>
  <si>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</si>
  <si>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</si>
  <si>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</si>
  <si>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</si>
  <si>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</si>
  <si>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</si>
  <si>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</si>
  <si>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</si>
  <si>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</si>
  <si>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</si>
  <si>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</si>
  <si>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</si>
  <si>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</si>
  <si>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</si>
  <si>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</si>
  <si>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</si>
  <si>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</si>
  <si>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</si>
  <si>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</si>
  <si>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</si>
  <si>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</si>
  <si>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</si>
  <si>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</si>
  <si>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</si>
  <si>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</si>
  <si>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</si>
  <si>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</si>
  <si>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</si>
  <si>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</si>
  <si>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</si>
  <si>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</si>
  <si>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</si>
  <si>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</si>
  <si>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</si>
  <si>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</si>
  <si>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</si>
  <si>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</si>
  <si>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</si>
  <si>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</si>
  <si>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</si>
  <si>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</si>
  <si>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</si>
  <si>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</si>
  <si>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</si>
  <si>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</si>
  <si>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</si>
  <si>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</si>
  <si>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</si>
  <si>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</si>
  <si>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</si>
  <si>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</si>
  <si>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</si>
  <si>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</si>
  <si>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</si>
  <si>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</si>
  <si>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</si>
  <si>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</si>
  <si>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</si>
  <si>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</si>
  <si>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</si>
  <si>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</si>
  <si>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</si>
  <si>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</si>
  <si>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</si>
  <si>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</si>
  <si>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</si>
  <si>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</si>
  <si>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</si>
  <si>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</si>
  <si>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</si>
  <si>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</si>
  <si>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</si>
  <si>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</si>
  <si>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</si>
  <si>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</si>
  <si>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</si>
  <si>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</si>
  <si>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</si>
  <si>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</si>
  <si>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</si>
  <si>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</si>
  <si>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</si>
  <si>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</si>
  <si>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</si>
  <si>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</si>
  <si>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</si>
  <si>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</si>
  <si>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</si>
  <si>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</si>
  <si>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</si>
  <si>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</si>
  <si>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</si>
  <si>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</si>
  <si>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</si>
  <si>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</si>
  <si>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</si>
  <si>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</si>
  <si>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</si>
  <si>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</si>
  <si>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</si>
  <si>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</si>
  <si>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</si>
  <si>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</si>
  <si>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</si>
  <si>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</si>
  <si>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</si>
  <si>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</si>
  <si>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</si>
  <si>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</si>
  <si>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</si>
  <si>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</si>
  <si>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</si>
  <si>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</si>
  <si>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</si>
  <si>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</si>
  <si>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</si>
  <si>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</si>
  <si>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</si>
  <si>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</si>
  <si>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</si>
  <si>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</si>
  <si>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</si>
  <si>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</si>
  <si>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</si>
  <si>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</si>
  <si>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</si>
  <si>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</si>
  <si>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</si>
  <si>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</si>
  <si>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</si>
  <si>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</si>
  <si>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</si>
  <si>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</si>
  <si>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</si>
  <si>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</si>
  <si>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</si>
  <si>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</si>
  <si>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</si>
  <si>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</si>
  <si>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</si>
  <si>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</si>
  <si>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</si>
  <si>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</si>
  <si>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</si>
  <si>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</si>
  <si>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</si>
  <si>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</si>
  <si>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</si>
  <si>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</si>
  <si>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</si>
  <si>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</si>
  <si>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</si>
  <si>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</si>
  <si>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</si>
  <si>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</si>
  <si>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</si>
  <si>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</si>
  <si>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</si>
  <si>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</si>
  <si>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</si>
  <si>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</si>
  <si>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</si>
  <si>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</si>
  <si>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</si>
  <si>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</si>
  <si>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</si>
  <si>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</si>
  <si>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</si>
  <si>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</si>
  <si>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</si>
  <si>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</si>
  <si>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</si>
  <si>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</si>
  <si>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</si>
  <si>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</si>
  <si>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</si>
  <si>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</si>
  <si>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</si>
  <si>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</si>
  <si>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</si>
  <si>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</si>
  <si>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</si>
  <si>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</si>
  <si>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</si>
  <si>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</si>
  <si>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</si>
  <si>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</si>
  <si>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</si>
  <si>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</si>
  <si>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</si>
  <si>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</si>
  <si>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</si>
  <si>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</si>
  <si>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</si>
  <si>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</si>
  <si>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</si>
  <si>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</si>
  <si>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</si>
  <si>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</si>
  <si>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</si>
  <si>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</si>
  <si>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</si>
  <si>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</si>
  <si>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</si>
  <si>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</si>
  <si>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</si>
  <si>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</si>
  <si>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</si>
  <si>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</si>
  <si>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</si>
  <si>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</si>
  <si>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</si>
  <si>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</si>
  <si>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</si>
  <si>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</si>
  <si>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</si>
  <si>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</si>
  <si>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</si>
  <si>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</si>
  <si>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</si>
  <si>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</si>
  <si>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</si>
  <si>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</si>
  <si>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</si>
  <si>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</si>
  <si>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</si>
  <si>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</si>
  <si>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</si>
  <si>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</si>
  <si>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</si>
  <si>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</si>
  <si>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</si>
  <si>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</si>
  <si>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</si>
  <si>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</si>
  <si>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</si>
  <si>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</si>
  <si>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</si>
  <si>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</si>
  <si>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</si>
  <si>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</si>
  <si>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</si>
  <si>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</si>
  <si>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</si>
  <si>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</si>
  <si>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</si>
  <si>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</si>
  <si>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</si>
  <si>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</si>
  <si>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</si>
  <si>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</si>
  <si>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</si>
  <si>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</si>
  <si>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</si>
  <si>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</si>
  <si>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</si>
  <si>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</si>
  <si>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</si>
  <si>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</si>
  <si>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</si>
  <si>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</si>
  <si>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</si>
  <si>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</si>
  <si>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</si>
  <si>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</si>
  <si>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</si>
  <si>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</si>
  <si>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</si>
  <si>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</si>
  <si>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</si>
  <si>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</si>
  <si>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</si>
  <si>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</si>
  <si>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</si>
  <si>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</si>
  <si>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</si>
  <si>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</si>
  <si>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</si>
  <si>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</si>
  <si>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</si>
  <si>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</si>
  <si>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</si>
  <si>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</si>
  <si>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</si>
  <si>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</si>
  <si>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</si>
  <si>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</si>
  <si>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</si>
  <si>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</si>
  <si>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</si>
  <si>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</si>
  <si>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</si>
  <si>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</si>
  <si>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</si>
  <si>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</si>
  <si>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</si>
  <si>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</si>
  <si>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</si>
  <si>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</si>
  <si>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</si>
  <si>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</si>
  <si>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</si>
  <si>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</si>
  <si>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</si>
  <si>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</si>
  <si>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</si>
  <si>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</si>
  <si>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</si>
  <si>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</si>
  <si>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</si>
  <si>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</si>
  <si>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</si>
  <si>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</si>
  <si>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</si>
  <si>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</si>
  <si>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</si>
  <si>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</si>
  <si>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</si>
  <si>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</si>
  <si>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</si>
  <si>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</si>
  <si>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</si>
  <si>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</si>
  <si>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</si>
  <si>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</si>
  <si>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</si>
  <si>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</si>
  <si>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</si>
  <si>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</si>
  <si>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</si>
  <si>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</si>
  <si>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</si>
  <si>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</si>
  <si>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</si>
  <si>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</si>
  <si>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</si>
  <si>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</si>
  <si>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</si>
  <si>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</si>
  <si>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</si>
  <si>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</si>
  <si>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</si>
  <si>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</si>
  <si>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</si>
  <si>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</si>
  <si>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</si>
  <si>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</si>
  <si>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</si>
  <si>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</si>
  <si>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</si>
  <si>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</si>
  <si>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</si>
  <si>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</si>
  <si>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</si>
  <si>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</si>
  <si>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</si>
  <si>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</si>
  <si>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</si>
  <si>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</si>
  <si>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</si>
  <si>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</si>
  <si>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</si>
  <si>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</si>
  <si>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</si>
  <si>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</si>
  <si>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</si>
  <si>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</si>
  <si>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</si>
  <si>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</si>
  <si>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</si>
  <si>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</si>
  <si>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</si>
  <si>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</si>
  <si>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</si>
  <si>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</si>
  <si>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</si>
  <si>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</si>
  <si>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</si>
  <si>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</si>
  <si>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</si>
  <si>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</si>
  <si>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</si>
  <si>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</si>
  <si>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</si>
  <si>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</si>
  <si>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</si>
  <si>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</si>
  <si>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</si>
  <si>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</si>
  <si>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</si>
  <si>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</si>
  <si>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</si>
  <si>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</si>
  <si>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</si>
  <si>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</si>
  <si>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</si>
  <si>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</si>
  <si>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</si>
  <si>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</si>
  <si>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</si>
  <si>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</si>
  <si>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</si>
  <si>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</si>
  <si>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</si>
  <si>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</si>
  <si>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</si>
  <si>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</si>
  <si>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</si>
  <si>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</si>
  <si>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</si>
  <si>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</si>
  <si>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</si>
  <si>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</si>
  <si>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</si>
  <si>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</si>
  <si>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</si>
  <si>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</si>
  <si>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</si>
  <si>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</si>
  <si>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</si>
  <si>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</si>
  <si>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</si>
  <si>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</si>
  <si>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</si>
  <si>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</si>
  <si>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</si>
  <si>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</si>
  <si>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</si>
  <si>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</si>
  <si>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</si>
  <si>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</si>
  <si>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</si>
  <si>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</si>
  <si>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</si>
  <si>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</si>
  <si>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</si>
  <si>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</si>
  <si>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</si>
  <si>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</si>
  <si>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</si>
  <si>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</si>
  <si>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</si>
  <si>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</si>
  <si>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</si>
  <si>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</si>
  <si>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</si>
  <si>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</si>
  <si>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</si>
  <si>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</si>
  <si>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</si>
  <si>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</si>
  <si>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</si>
  <si>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</si>
  <si>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</si>
  <si>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</si>
  <si>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</si>
  <si>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</si>
  <si>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</si>
  <si>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</si>
  <si>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</si>
  <si>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</si>
  <si>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</si>
  <si>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</si>
  <si>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</si>
  <si>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</si>
  <si>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</si>
  <si>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</si>
  <si>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</si>
  <si>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</si>
  <si>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</si>
  <si>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</si>
  <si>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</si>
  <si>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</si>
  <si>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</si>
  <si>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</si>
  <si>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</si>
  <si>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</si>
  <si>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</si>
  <si>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</si>
  <si>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</si>
  <si>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</si>
  <si>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</si>
  <si>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</si>
  <si>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</si>
  <si>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</si>
  <si>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</si>
  <si>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</si>
  <si>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</si>
  <si>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</si>
  <si>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</si>
  <si>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</si>
  <si>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</si>
  <si>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</si>
  <si>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</si>
  <si>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</si>
  <si>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</si>
  <si>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</si>
  <si>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</si>
  <si>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</si>
  <si>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</si>
  <si>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</si>
  <si>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</si>
  <si>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</si>
  <si>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</si>
  <si>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</si>
  <si>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</si>
  <si>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</si>
  <si>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</si>
  <si>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</si>
  <si>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</si>
  <si>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</si>
  <si>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</si>
  <si>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</si>
  <si>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</si>
  <si>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</si>
  <si>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</si>
  <si>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</si>
  <si>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</si>
  <si>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</si>
  <si>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</si>
  <si>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</si>
  <si>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</si>
  <si>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</si>
  <si>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</si>
  <si>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</si>
  <si>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</si>
  <si>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</si>
  <si>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</si>
  <si>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</si>
  <si>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</si>
  <si>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</si>
  <si>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</si>
  <si>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</si>
  <si>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</si>
  <si>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</si>
  <si>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</si>
  <si>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</si>
  <si>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</si>
  <si>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</si>
  <si>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</si>
  <si>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</si>
  <si>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</si>
  <si>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</si>
  <si>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</si>
  <si>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</si>
  <si>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</si>
  <si>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</si>
  <si>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</si>
  <si>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</si>
  <si>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</si>
  <si>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</si>
  <si>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</si>
  <si>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</si>
  <si>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</si>
  <si>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</si>
  <si>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</si>
  <si>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</si>
  <si>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</si>
  <si>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</si>
  <si>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</si>
  <si>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</si>
  <si>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</si>
  <si>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</si>
  <si>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</si>
  <si>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</si>
  <si>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</si>
  <si>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</si>
  <si>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</si>
  <si>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</si>
  <si>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</si>
  <si>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</si>
  <si>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</si>
  <si>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</si>
  <si>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</si>
  <si>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</si>
  <si>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</si>
  <si>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</si>
  <si>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</si>
  <si>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</si>
  <si>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</si>
  <si>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</si>
  <si>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</si>
  <si>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</si>
  <si>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</si>
  <si>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</si>
  <si>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</si>
  <si>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</si>
  <si>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</si>
  <si>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</si>
  <si>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</si>
  <si>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</si>
  <si>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</si>
  <si>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</si>
  <si>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</si>
  <si>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</si>
  <si>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</si>
  <si>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</si>
  <si>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</si>
  <si>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</si>
  <si>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</si>
  <si>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</si>
  <si>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</si>
  <si>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</si>
  <si>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</si>
  <si>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</si>
  <si>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</si>
  <si>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</si>
  <si>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</si>
  <si>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</si>
  <si>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</si>
  <si>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</si>
  <si>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</si>
  <si>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</si>
  <si>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</si>
  <si>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</si>
  <si>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</si>
  <si>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</si>
  <si>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</si>
  <si>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</si>
  <si>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</si>
  <si>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</si>
  <si>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</si>
  <si>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</si>
  <si>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</si>
  <si>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</si>
  <si>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</si>
  <si>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</si>
  <si>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</si>
  <si>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</si>
  <si>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</si>
  <si>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</si>
  <si>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</si>
  <si>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</si>
  <si>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</si>
  <si>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</si>
  <si>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</si>
  <si>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</si>
  <si>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</si>
  <si>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</si>
  <si>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</si>
  <si>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</si>
  <si>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</si>
  <si>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</si>
  <si>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</si>
  <si>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</si>
  <si>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</si>
  <si>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</si>
  <si>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</si>
  <si>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</si>
  <si>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</si>
  <si>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</si>
  <si>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</si>
  <si>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</si>
  <si>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</si>
  <si>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</si>
  <si>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</si>
  <si>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</si>
  <si>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</si>
  <si>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</si>
  <si>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</si>
  <si>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</si>
  <si>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</si>
  <si>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</si>
  <si>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</si>
  <si>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</si>
  <si>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</si>
  <si>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</si>
  <si>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</si>
  <si>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</si>
  <si>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</si>
  <si>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</si>
  <si>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</si>
  <si>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</si>
  <si>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</si>
  <si>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</si>
  <si>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</si>
  <si>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</si>
  <si>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</si>
  <si>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</si>
  <si>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</si>
  <si>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</si>
  <si>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</si>
  <si>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</si>
  <si>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</si>
  <si>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</si>
  <si>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</si>
  <si>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</si>
  <si>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</si>
  <si>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</si>
  <si>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</si>
  <si>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</si>
  <si>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</si>
  <si>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</si>
  <si>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</si>
  <si>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</si>
  <si>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</si>
  <si>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</si>
  <si>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</si>
  <si>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</si>
  <si>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</si>
  <si>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</si>
  <si>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</si>
  <si>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</si>
  <si>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</si>
  <si>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</si>
  <si>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</si>
  <si>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</si>
  <si>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</si>
  <si>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</si>
  <si>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</si>
  <si>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</si>
  <si>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</si>
  <si>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</si>
  <si>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</si>
  <si>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</si>
  <si>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</si>
  <si>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</si>
  <si>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</si>
  <si>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</si>
  <si>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</si>
  <si>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</si>
  <si>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</si>
  <si>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</si>
  <si>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</si>
  <si>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</si>
  <si>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</si>
  <si>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</si>
  <si>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</si>
  <si>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</si>
  <si>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</si>
  <si>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</si>
  <si>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</si>
  <si>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</si>
  <si>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</si>
  <si>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</si>
  <si>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</si>
  <si>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</si>
  <si>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</si>
  <si>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</si>
  <si>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</si>
  <si>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</si>
  <si>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</si>
  <si>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</si>
  <si>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</si>
  <si>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</si>
  <si>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</si>
  <si>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</si>
  <si>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</si>
  <si>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</si>
  <si>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</si>
  <si>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</si>
  <si>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</si>
  <si>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</si>
  <si>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</si>
  <si>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</si>
  <si>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</si>
  <si>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</si>
  <si>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</si>
  <si>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</si>
  <si>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</si>
  <si>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</si>
  <si>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</si>
  <si>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</si>
  <si>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</si>
  <si>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</si>
  <si>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</si>
  <si>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</si>
  <si>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</si>
  <si>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</si>
  <si>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</si>
  <si>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</si>
  <si>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</si>
  <si>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</si>
  <si>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</si>
  <si>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</si>
  <si>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</si>
  <si>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</si>
  <si>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</si>
  <si>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</si>
  <si>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</si>
  <si>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</si>
  <si>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</si>
  <si>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</si>
  <si>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</si>
  <si>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</si>
  <si>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</si>
  <si>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</si>
  <si>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</si>
  <si>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</si>
  <si>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</si>
  <si>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</si>
  <si>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</si>
  <si>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</si>
  <si>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</si>
  <si>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</si>
  <si>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</si>
  <si>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</si>
  <si>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</si>
  <si>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</si>
  <si>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</si>
  <si>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</si>
  <si>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</si>
  <si>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</si>
  <si>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</si>
  <si>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</si>
  <si>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</si>
  <si>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</si>
  <si>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</si>
  <si>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</si>
  <si>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</si>
  <si>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</si>
  <si>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</si>
  <si>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</si>
  <si>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</si>
  <si>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</si>
  <si>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</si>
  <si>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</si>
  <si>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</si>
  <si>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</si>
  <si>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</si>
  <si>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</si>
  <si>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</si>
  <si>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</si>
  <si>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</si>
  <si>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</si>
  <si>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</si>
  <si>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</si>
  <si>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</si>
  <si>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</si>
  <si>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</si>
  <si>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</si>
  <si>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</si>
  <si>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</si>
  <si>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</si>
  <si>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</si>
  <si>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</si>
  <si>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</si>
  <si>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</si>
  <si>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</si>
  <si>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</si>
  <si>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</si>
  <si>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</si>
  <si>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</si>
  <si>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</si>
  <si>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</si>
  <si>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</si>
  <si>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</si>
  <si>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</si>
  <si>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</si>
  <si>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</si>
  <si>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</si>
  <si>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</si>
  <si>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</si>
  <si>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</si>
  <si>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</si>
  <si>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</si>
  <si>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</si>
  <si>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</si>
  <si>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</si>
  <si>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</si>
  <si>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</si>
  <si>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</si>
  <si>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</si>
  <si>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</si>
  <si>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</si>
  <si>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</si>
  <si>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</si>
  <si>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</si>
  <si>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</si>
  <si>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</si>
  <si>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</si>
  <si>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</si>
  <si>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</si>
  <si>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</si>
  <si>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</si>
  <si>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</si>
  <si>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</si>
  <si>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</si>
  <si>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</si>
  <si>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</si>
  <si>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</si>
  <si>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</si>
  <si>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</si>
  <si>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</si>
  <si>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</si>
  <si>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</si>
  <si>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</si>
  <si>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</si>
  <si>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</si>
  <si>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</si>
  <si>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</si>
  <si>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</si>
  <si>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</si>
  <si>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</si>
  <si>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</si>
  <si>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</si>
  <si>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</si>
  <si>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</si>
  <si>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</si>
  <si>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</si>
  <si>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</si>
  <si>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</si>
  <si>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</si>
  <si>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</si>
  <si>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</si>
  <si>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</si>
  <si>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</si>
  <si>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</si>
  <si>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</si>
  <si>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</si>
  <si>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</si>
  <si>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</si>
  <si>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</si>
  <si>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</si>
  <si>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</si>
  <si>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</si>
  <si>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</si>
  <si>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</si>
  <si>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</si>
  <si>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</si>
  <si>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</si>
  <si>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</si>
  <si>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</si>
  <si>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</si>
  <si>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</si>
  <si>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</si>
  <si>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</si>
  <si>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</si>
  <si>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</si>
  <si>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</si>
  <si>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</si>
  <si>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</si>
  <si>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</si>
  <si>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</si>
  <si>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</si>
  <si>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</si>
  <si>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</si>
  <si>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</si>
  <si>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</si>
  <si>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</si>
  <si>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</si>
  <si>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</si>
  <si>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</si>
  <si>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</si>
  <si>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</si>
  <si>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</si>
  <si>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</si>
  <si>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</si>
  <si>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</si>
  <si>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</si>
  <si>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</si>
  <si>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</si>
  <si>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</si>
  <si>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</si>
  <si>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</si>
  <si>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</si>
  <si>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</si>
  <si>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</si>
  <si>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</si>
  <si>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</si>
  <si>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</si>
  <si>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</si>
  <si>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</si>
  <si>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</si>
  <si>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</si>
  <si>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</si>
  <si>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</si>
  <si>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</si>
  <si>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</si>
  <si>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</si>
  <si>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</si>
  <si>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</si>
  <si>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</si>
  <si>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</si>
  <si>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</si>
  <si>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</si>
  <si>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</si>
  <si>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</si>
  <si>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</si>
  <si>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</si>
  <si>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</si>
  <si>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</si>
  <si>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</si>
  <si>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</si>
  <si>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</si>
  <si>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</si>
  <si>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</si>
  <si>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</si>
  <si>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</si>
  <si>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</si>
  <si>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</si>
  <si>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</si>
  <si>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</si>
  <si>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</si>
  <si>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</si>
  <si>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</si>
  <si>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</si>
  <si>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</si>
  <si>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</si>
  <si>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</si>
  <si>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</si>
  <si>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</si>
  <si>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</si>
  <si>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</si>
  <si>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</si>
  <si>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</si>
  <si>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</si>
  <si>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</si>
  <si>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</si>
  <si>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</si>
  <si>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</si>
  <si>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</si>
  <si>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</si>
  <si>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</si>
  <si>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</si>
  <si>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</si>
  <si>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</si>
  <si>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</si>
  <si>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</si>
  <si>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</si>
  <si>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</si>
  <si>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</si>
  <si>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</si>
  <si>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</si>
  <si>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</si>
  <si>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</si>
  <si>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</si>
  <si>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</si>
  <si>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</si>
  <si>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</si>
  <si>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</si>
  <si>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</si>
  <si>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</si>
  <si>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</si>
  <si>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</si>
  <si>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</si>
  <si>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</si>
  <si>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</si>
  <si>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</si>
  <si>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</si>
  <si>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</si>
  <si>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</si>
  <si>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</si>
  <si>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</si>
  <si>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</si>
  <si>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</si>
  <si>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</si>
  <si>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</si>
  <si>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</si>
  <si>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</si>
  <si>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</si>
  <si>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</si>
  <si>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</si>
  <si>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</si>
  <si>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</si>
  <si>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</si>
  <si>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</si>
  <si>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</si>
  <si>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</si>
  <si>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</si>
  <si>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</si>
  <si>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</si>
  <si>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</si>
  <si>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</si>
  <si>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</si>
  <si>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</si>
  <si>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</si>
  <si>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</si>
  <si>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</si>
  <si>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</si>
  <si>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</si>
  <si>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</si>
  <si>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</si>
  <si>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</si>
  <si>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</si>
  <si>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</si>
  <si>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</si>
  <si>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</si>
  <si>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</si>
  <si>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</si>
  <si>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</si>
  <si>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</si>
  <si>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</si>
  <si>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</si>
  <si>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</si>
  <si>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</si>
  <si>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</si>
  <si>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</si>
  <si>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</si>
  <si>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</si>
  <si>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</si>
  <si>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</si>
  <si>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</si>
  <si>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</si>
  <si>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</si>
  <si>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</si>
  <si>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</si>
  <si>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</si>
  <si>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</si>
  <si>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</si>
  <si>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</si>
  <si>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</si>
  <si>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</si>
  <si>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</si>
  <si>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</si>
  <si>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</si>
  <si>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</si>
  <si>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</si>
  <si>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</si>
  <si>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</si>
  <si>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</si>
  <si>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</si>
  <si>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</si>
  <si>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</si>
  <si>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</si>
  <si>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</si>
  <si>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</si>
  <si>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</si>
  <si>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</si>
  <si>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</si>
  <si>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</si>
  <si>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</si>
  <si>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</si>
  <si>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</si>
  <si>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</si>
  <si>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</si>
  <si>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</si>
  <si>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</si>
  <si>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</si>
  <si>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</si>
  <si>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</si>
  <si>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</si>
  <si>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</si>
  <si>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</si>
  <si>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</si>
  <si>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</si>
  <si>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</si>
  <si>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</si>
  <si>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</si>
  <si>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</si>
  <si>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</si>
  <si>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</si>
  <si>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</si>
  <si>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</si>
  <si>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</si>
  <si>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</si>
  <si>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</si>
  <si>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</si>
  <si>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</si>
  <si>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</si>
  <si>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</si>
  <si>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</si>
  <si>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</si>
  <si>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</si>
  <si>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</si>
  <si>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</si>
  <si>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</si>
  <si>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</si>
  <si>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</si>
  <si>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</si>
  <si>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</si>
  <si>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</si>
  <si>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</si>
  <si>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</si>
  <si>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</si>
  <si>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</si>
  <si>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</si>
  <si>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</si>
  <si>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</si>
  <si>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</si>
  <si>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</si>
  <si>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</si>
  <si>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</si>
  <si>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</si>
  <si>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</si>
  <si>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</si>
  <si>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</si>
  <si>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</si>
  <si>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</si>
  <si>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</si>
  <si>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</si>
  <si>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</si>
  <si>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</si>
  <si>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</si>
  <si>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</si>
  <si>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</si>
  <si>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</si>
  <si>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</si>
  <si>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</si>
  <si>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</si>
  <si>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</si>
  <si>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</si>
  <si>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</si>
  <si>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</si>
  <si>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</si>
  <si>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</si>
  <si>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</si>
  <si>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</si>
  <si>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</si>
  <si>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</si>
  <si>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</si>
  <si>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</si>
  <si>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</si>
  <si>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</si>
  <si>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</si>
  <si>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</si>
  <si>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</si>
  <si>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</si>
  <si>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</si>
  <si>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</si>
  <si>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</si>
  <si>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</si>
  <si>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</si>
  <si>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</si>
  <si>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</si>
  <si>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</si>
  <si>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</si>
  <si>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</si>
  <si>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</si>
  <si>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</si>
  <si>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</si>
  <si>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</si>
  <si>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</si>
  <si>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</si>
  <si>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</si>
  <si>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</si>
  <si>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</si>
  <si>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</si>
  <si>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</si>
  <si>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</si>
  <si>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</si>
  <si>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</si>
  <si>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</si>
  <si>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</si>
  <si>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</si>
  <si>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</si>
  <si>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</si>
  <si>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</si>
  <si>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</si>
  <si>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</si>
  <si>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</si>
  <si>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</si>
  <si>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</si>
  <si>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</si>
  <si>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</si>
  <si>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</si>
  <si>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</si>
  <si>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</si>
  <si>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</si>
  <si>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</si>
  <si>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</si>
  <si>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</si>
  <si>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</si>
  <si>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</si>
  <si>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</si>
  <si>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</si>
  <si>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</si>
  <si>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</si>
  <si>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</si>
  <si>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</si>
  <si>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</si>
  <si>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</si>
  <si>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</si>
  <si>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</si>
  <si>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</si>
  <si>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</si>
  <si>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</si>
  <si>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</si>
  <si>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</si>
  <si>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</si>
  <si>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</si>
  <si>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</si>
  <si>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</si>
  <si>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</si>
  <si>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</si>
  <si>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</si>
  <si>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</si>
  <si>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</si>
  <si>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</si>
  <si>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</si>
  <si>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</si>
  <si>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</si>
  <si>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</si>
  <si>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</si>
  <si>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</si>
  <si>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</si>
  <si>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</si>
  <si>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</si>
  <si>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</si>
  <si>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</si>
  <si>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</si>
  <si>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</si>
  <si>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</si>
  <si>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</si>
  <si>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</si>
  <si>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</si>
  <si>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</si>
  <si>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</si>
  <si>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</si>
  <si>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</si>
  <si>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</si>
  <si>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</si>
  <si>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</si>
  <si>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</si>
  <si>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</si>
  <si>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</si>
  <si>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</si>
  <si>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</si>
  <si>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</si>
  <si>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</si>
  <si>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</si>
  <si>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</si>
  <si>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</si>
  <si>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</si>
  <si>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</si>
  <si>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</si>
  <si>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</si>
  <si>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</si>
  <si>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</si>
  <si>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</si>
  <si>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</si>
  <si>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</si>
  <si>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</si>
  <si>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</si>
  <si>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</si>
  <si>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</si>
  <si>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</si>
  <si>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</si>
  <si>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</si>
  <si>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</si>
  <si>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</si>
  <si>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</si>
  <si>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</si>
  <si>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</si>
  <si>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</si>
  <si>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</si>
  <si>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</si>
  <si>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</si>
  <si>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</si>
  <si>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</si>
  <si>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</si>
  <si>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</si>
  <si>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</si>
  <si>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</si>
  <si>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</si>
  <si>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</si>
  <si>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</si>
  <si>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</si>
  <si>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</si>
  <si>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</si>
  <si>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</si>
  <si>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</si>
  <si>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</si>
  <si>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</si>
  <si>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</si>
  <si>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</si>
  <si>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</si>
  <si>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</si>
  <si>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</si>
  <si>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</si>
  <si>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</si>
  <si>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</si>
  <si>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</si>
  <si>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</si>
  <si>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</si>
  <si>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</si>
  <si>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</si>
  <si>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</si>
  <si>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</si>
  <si>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</si>
  <si>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</si>
  <si>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</si>
  <si>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</si>
  <si>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</si>
  <si>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</si>
  <si>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</si>
  <si>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</si>
  <si>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</si>
  <si>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</si>
  <si>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</si>
  <si>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</si>
  <si>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</si>
  <si>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</si>
  <si>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</si>
  <si>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</si>
  <si>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</si>
  <si>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</si>
  <si>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</si>
  <si>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</si>
  <si>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</si>
  <si>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</si>
  <si>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</si>
  <si>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</si>
  <si>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</si>
  <si>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</si>
  <si>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</si>
  <si>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</si>
  <si>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</si>
  <si>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</si>
  <si>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</si>
  <si>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</si>
  <si>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</si>
  <si>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</si>
  <si>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</si>
  <si>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</si>
  <si>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</si>
  <si>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</si>
  <si>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</si>
  <si>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</si>
  <si>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</si>
  <si>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</si>
  <si>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</si>
  <si>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</si>
  <si>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</si>
  <si>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</si>
  <si>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</si>
  <si>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</si>
  <si>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</si>
  <si>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</si>
  <si>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</si>
  <si>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</si>
  <si>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</si>
  <si>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</si>
  <si>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</si>
  <si>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</si>
  <si>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</si>
  <si>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</si>
  <si>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</si>
  <si>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</si>
  <si>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</si>
  <si>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</si>
  <si>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</si>
  <si>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</si>
  <si>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</si>
  <si>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</si>
  <si>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</si>
  <si>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</si>
  <si>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</si>
  <si>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</si>
  <si>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</si>
  <si>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</si>
  <si>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</si>
  <si>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</si>
  <si>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</si>
  <si>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</si>
  <si>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</si>
  <si>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</si>
  <si>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</si>
  <si>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</si>
  <si>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</si>
  <si>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</si>
  <si>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</si>
  <si>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</si>
  <si>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</si>
  <si>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</si>
  <si>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</si>
  <si>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</si>
  <si>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</si>
  <si>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</si>
  <si>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</si>
  <si>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</si>
  <si>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</si>
  <si>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</si>
  <si>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</si>
  <si>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</si>
  <si>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</si>
  <si>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</si>
  <si>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</si>
  <si>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</si>
  <si>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</si>
  <si>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</si>
  <si>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</si>
  <si>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</si>
  <si>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</si>
  <si>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</si>
  <si>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</si>
  <si>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</si>
  <si>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</si>
  <si>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</si>
  <si>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</si>
  <si>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</si>
  <si>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</si>
  <si>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</si>
  <si>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</si>
  <si>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</si>
  <si>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</si>
  <si>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</si>
  <si>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</si>
  <si>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</si>
  <si>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</si>
  <si>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</si>
  <si>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</si>
  <si>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</si>
  <si>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</si>
  <si>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</si>
  <si>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</si>
  <si>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</si>
  <si>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</si>
  <si>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</si>
  <si>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</si>
  <si>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</si>
  <si>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</si>
  <si>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</si>
  <si>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</si>
  <si>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</si>
  <si>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</si>
  <si>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</si>
  <si>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</si>
  <si>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</si>
  <si>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</si>
  <si>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</si>
  <si>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</si>
  <si>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</si>
  <si>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</si>
  <si>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</si>
  <si>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</si>
  <si>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</si>
  <si>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</si>
  <si>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</si>
  <si>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</si>
  <si>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</si>
  <si>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</si>
  <si>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</si>
  <si>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</si>
  <si>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</si>
  <si>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</si>
  <si>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</si>
  <si>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</si>
  <si>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</si>
  <si>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</si>
  <si>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</si>
  <si>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</si>
  <si>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</si>
  <si>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</si>
  <si>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</si>
  <si>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</si>
  <si>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</si>
  <si>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</si>
  <si>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</si>
  <si>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</si>
  <si>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</si>
  <si>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</si>
  <si>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</si>
  <si>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</si>
  <si>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</si>
  <si>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</si>
  <si>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</si>
  <si>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</si>
  <si>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</si>
  <si>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</si>
  <si>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</si>
  <si>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</si>
  <si>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</si>
  <si>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</si>
  <si>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</si>
  <si>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</si>
  <si>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</si>
  <si>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</si>
  <si>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</si>
  <si>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</si>
  <si>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</si>
  <si>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</si>
  <si>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</si>
  <si>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</si>
  <si>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</si>
  <si>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</si>
  <si>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</si>
  <si>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</si>
  <si>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</si>
  <si>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</si>
  <si>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</si>
  <si>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</si>
  <si>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</si>
  <si>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</si>
  <si>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</si>
  <si>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</si>
  <si>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</si>
  <si>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</si>
  <si>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</si>
  <si>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</si>
  <si>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</si>
  <si>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</si>
  <si>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</si>
  <si>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</si>
  <si>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</si>
  <si>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</si>
  <si>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</si>
  <si>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</si>
  <si>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</si>
  <si>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</si>
  <si>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</si>
  <si>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</si>
  <si>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</si>
  <si>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</si>
  <si>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</si>
  <si>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</si>
  <si>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</si>
  <si>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</si>
  <si>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</si>
  <si>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</si>
  <si>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</si>
  <si>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</si>
  <si>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</si>
  <si>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</si>
  <si>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</si>
  <si>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</si>
  <si>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</si>
  <si>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</si>
  <si>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</si>
  <si>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</si>
  <si>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</si>
  <si>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</si>
  <si>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</si>
  <si>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</si>
  <si>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</si>
  <si>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</si>
  <si>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</si>
  <si>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</si>
  <si>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</si>
  <si>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</si>
  <si>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</si>
  <si>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</si>
  <si>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</si>
  <si>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</si>
  <si>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</si>
  <si>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</si>
  <si>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</si>
  <si>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</si>
  <si>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</si>
  <si>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</si>
  <si>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</si>
  <si>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</si>
  <si>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</si>
  <si>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</si>
  <si>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</si>
  <si>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</si>
  <si>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</si>
  <si>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</si>
  <si>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</si>
  <si>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</si>
  <si>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</si>
  <si>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</si>
  <si>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</si>
  <si>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</si>
  <si>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</si>
  <si>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</si>
  <si>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</si>
  <si>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</si>
  <si>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</si>
  <si>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</si>
  <si>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</si>
  <si>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</si>
  <si>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</si>
  <si>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</si>
  <si>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</si>
  <si>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</si>
  <si>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</si>
  <si>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</si>
  <si>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</si>
  <si>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</si>
  <si>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</si>
  <si>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</si>
  <si>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</si>
  <si>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</si>
  <si>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</si>
  <si>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</si>
  <si>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</si>
  <si>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</si>
  <si>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</si>
  <si>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</si>
  <si>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</si>
  <si>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</si>
  <si>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</si>
  <si>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</si>
  <si>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</si>
  <si>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</si>
  <si>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</si>
  <si>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</si>
  <si>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</si>
  <si>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</si>
  <si>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</si>
  <si>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</si>
  <si>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</si>
  <si>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</si>
  <si>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</si>
  <si>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</si>
  <si>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</si>
  <si>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</si>
  <si>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</si>
  <si>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</si>
  <si>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</si>
  <si>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</si>
  <si>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</si>
  <si>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</si>
  <si>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</si>
  <si>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</si>
  <si>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</si>
  <si>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</si>
  <si>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</si>
  <si>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</si>
  <si>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</si>
  <si>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</si>
  <si>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</si>
  <si>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</si>
  <si>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</si>
  <si>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</si>
  <si>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</si>
  <si>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</si>
  <si>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</si>
  <si>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</si>
  <si>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</si>
  <si>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</si>
  <si>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</si>
  <si>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</si>
  <si>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</si>
  <si>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</si>
  <si>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</si>
  <si>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</si>
  <si>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</si>
  <si>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</si>
  <si>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</si>
  <si>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</si>
  <si>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</si>
  <si>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</si>
  <si>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</si>
  <si>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</si>
  <si>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</si>
  <si>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</si>
  <si>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</si>
  <si>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</si>
  <si>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</si>
  <si>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</si>
  <si>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</si>
  <si>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</si>
  <si>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</si>
  <si>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</si>
  <si>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</si>
  <si>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</si>
  <si>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</si>
  <si>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</si>
  <si>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</si>
  <si>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</si>
  <si>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</si>
  <si>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</si>
  <si>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</si>
  <si>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</si>
  <si>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</si>
  <si>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</si>
  <si>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</si>
  <si>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</si>
  <si>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</si>
  <si>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</si>
  <si>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</si>
  <si>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</si>
  <si>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</si>
  <si>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</si>
  <si>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</si>
  <si>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</si>
  <si>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</si>
  <si>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</si>
  <si>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</si>
  <si>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</si>
  <si>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</si>
  <si>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</si>
  <si>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</si>
  <si>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</si>
  <si>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</si>
  <si>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</si>
  <si>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</si>
  <si>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</si>
  <si>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</si>
  <si>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</si>
  <si>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</si>
  <si>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</si>
  <si>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</si>
  <si>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</si>
  <si>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</si>
  <si>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</si>
  <si>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</si>
  <si>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</si>
  <si>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</si>
  <si>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</si>
  <si>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</si>
  <si>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</si>
  <si>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</si>
  <si>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</si>
  <si>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</si>
  <si>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</si>
  <si>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</si>
  <si>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</si>
  <si>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</si>
  <si>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</si>
  <si>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</si>
  <si>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</si>
  <si>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</si>
  <si>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</si>
  <si>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</si>
  <si>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</si>
  <si>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</si>
  <si>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</si>
  <si>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</si>
  <si>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</si>
  <si>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</si>
  <si>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</si>
  <si>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</si>
  <si>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</si>
  <si>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</si>
  <si>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</si>
  <si>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</si>
  <si>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</si>
  <si>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</si>
  <si>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</si>
  <si>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</si>
  <si>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</si>
  <si>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</si>
  <si>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</si>
  <si>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</si>
  <si>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</si>
  <si>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</si>
  <si>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</si>
  <si>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</si>
  <si>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</si>
  <si>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</si>
  <si>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</si>
  <si>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</si>
  <si>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</si>
  <si>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</si>
  <si>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</si>
  <si>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</si>
  <si>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</si>
  <si>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</si>
  <si>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</si>
  <si>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</si>
  <si>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</si>
  <si>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</si>
  <si>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</si>
  <si>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</si>
  <si>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</si>
  <si>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</si>
  <si>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</si>
  <si>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</si>
  <si>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</si>
  <si>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</si>
  <si>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</si>
  <si>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</si>
  <si>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</si>
  <si>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</si>
  <si>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</si>
  <si>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</si>
  <si>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</si>
  <si>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</si>
  <si>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</si>
  <si>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</si>
  <si>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</si>
  <si>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</si>
  <si>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</si>
  <si>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</si>
  <si>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</si>
  <si>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</si>
  <si>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</si>
  <si>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</si>
  <si>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</si>
  <si>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</si>
  <si>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</si>
  <si>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</si>
  <si>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</si>
  <si>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</si>
  <si>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</si>
  <si>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</si>
  <si>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</si>
  <si>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</si>
  <si>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</si>
  <si>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</si>
  <si>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</si>
  <si>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</si>
  <si>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</si>
  <si>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</si>
  <si>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</si>
  <si>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</si>
  <si>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</si>
  <si>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</si>
  <si>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</si>
  <si>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</si>
  <si>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</si>
  <si>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</si>
  <si>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</si>
  <si>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</si>
  <si>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</si>
  <si>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</si>
  <si>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</si>
  <si>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</si>
  <si>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</si>
  <si>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</si>
  <si>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</si>
  <si>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</si>
  <si>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</si>
  <si>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</si>
  <si>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</si>
  <si>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</si>
  <si>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</si>
  <si>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</si>
  <si>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</si>
  <si>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</si>
  <si>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</si>
  <si>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</si>
  <si>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</si>
  <si>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</si>
  <si>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</si>
  <si>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</si>
  <si>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</si>
  <si>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</si>
  <si>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</si>
  <si>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</si>
  <si>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</si>
  <si>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</si>
  <si>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</si>
  <si>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</si>
  <si>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</si>
  <si>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</si>
  <si>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</si>
  <si>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</si>
  <si>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</si>
  <si>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</si>
  <si>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</si>
  <si>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</si>
  <si>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</si>
  <si>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</si>
  <si>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</si>
  <si>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</si>
  <si>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</si>
  <si>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</si>
  <si>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</si>
  <si>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</si>
  <si>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</si>
  <si>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</si>
  <si>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</si>
  <si>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</si>
  <si>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</si>
  <si>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</si>
  <si>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</si>
  <si>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</si>
  <si>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</si>
  <si>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</si>
  <si>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</si>
  <si>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</si>
  <si>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</si>
  <si>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</si>
  <si>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</si>
  <si>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</si>
  <si>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</si>
  <si>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</si>
  <si>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</si>
  <si>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</si>
  <si>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</si>
  <si>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</si>
  <si>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</si>
  <si>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</si>
  <si>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</si>
  <si>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</si>
  <si>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</si>
  <si>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</si>
  <si>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</si>
  <si>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</si>
  <si>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</si>
  <si>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</si>
  <si>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</si>
  <si>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</si>
  <si>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</si>
  <si>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</si>
  <si>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</si>
  <si>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</si>
  <si>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</si>
  <si>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</si>
  <si>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</si>
  <si>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</si>
  <si>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</si>
  <si>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</si>
  <si>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</si>
  <si>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</si>
  <si>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</si>
  <si>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</si>
  <si>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</si>
  <si>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</si>
  <si>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</si>
  <si>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</si>
  <si>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</si>
  <si>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</si>
  <si>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</si>
  <si>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</si>
  <si>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</si>
  <si>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</si>
  <si>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</si>
  <si>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</si>
  <si>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</si>
  <si>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</si>
  <si>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</si>
  <si>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</si>
  <si>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</si>
  <si>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</si>
  <si>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</si>
  <si>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</si>
  <si>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</si>
  <si>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</si>
  <si>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</si>
  <si>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</si>
  <si>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</si>
  <si>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</si>
  <si>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</si>
  <si>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</si>
  <si>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</si>
  <si>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</si>
  <si>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</si>
  <si>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</si>
  <si>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</si>
  <si>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</si>
  <si>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</si>
  <si>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</si>
  <si>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</si>
  <si>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</si>
  <si>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</si>
  <si>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</si>
  <si>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</si>
  <si>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</si>
  <si>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</si>
  <si>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</si>
  <si>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</si>
  <si>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</si>
  <si>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</si>
  <si>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</si>
  <si>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</si>
  <si>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</si>
  <si>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</si>
  <si>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</si>
  <si>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</si>
  <si>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</si>
  <si>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</si>
  <si>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</si>
  <si>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</si>
  <si>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</si>
  <si>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</si>
  <si>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</si>
  <si>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</si>
  <si>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</si>
  <si>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</si>
  <si>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</si>
  <si>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</si>
  <si>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</si>
  <si>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</si>
  <si>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</si>
  <si>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</si>
  <si>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</si>
  <si>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</si>
  <si>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</si>
  <si>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</si>
  <si>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</si>
  <si>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</si>
  <si>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</si>
  <si>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</si>
  <si>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</si>
  <si>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</si>
  <si>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</si>
  <si>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</si>
  <si>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</si>
  <si>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</si>
  <si>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</si>
  <si>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</si>
  <si>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</si>
  <si>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</si>
  <si>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</si>
  <si>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</si>
  <si>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</si>
  <si>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</si>
  <si>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</si>
  <si>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</si>
  <si>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</si>
  <si>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</si>
  <si>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</si>
  <si>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</si>
  <si>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</si>
  <si>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</si>
  <si>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</si>
  <si>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</si>
  <si>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</si>
  <si>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</si>
  <si>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</si>
  <si>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</si>
  <si>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</si>
  <si>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</si>
  <si>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</si>
  <si>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</si>
  <si>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</si>
  <si>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</si>
  <si>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</si>
  <si>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</si>
  <si>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</si>
  <si>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</si>
  <si>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</si>
  <si>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</si>
  <si>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</si>
  <si>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</si>
  <si>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</si>
  <si>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</si>
  <si>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</si>
  <si>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</si>
  <si>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</si>
  <si>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</si>
  <si>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</si>
  <si>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</si>
  <si>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</si>
  <si>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</si>
  <si>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</si>
  <si>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</si>
  <si>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</si>
  <si>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</si>
  <si>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</si>
  <si>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</si>
  <si>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</si>
  <si>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</si>
  <si>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</si>
  <si>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</si>
  <si>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</si>
  <si>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</si>
  <si>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</si>
  <si>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</si>
  <si>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</si>
  <si>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</si>
  <si>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</si>
  <si>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</si>
  <si>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</si>
  <si>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</si>
  <si>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</si>
  <si>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</si>
  <si>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</si>
  <si>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</si>
  <si>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</si>
  <si>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</si>
  <si>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</si>
  <si>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</si>
  <si>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</si>
  <si>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</si>
  <si>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</si>
  <si>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</si>
  <si>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</si>
  <si>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</si>
  <si>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</si>
  <si>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</si>
  <si>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</si>
  <si>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</si>
  <si>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</si>
  <si>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</si>
  <si>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</si>
  <si>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</si>
  <si>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</si>
  <si>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</si>
  <si>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</si>
  <si>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</si>
  <si>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</si>
  <si>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</si>
  <si>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</si>
  <si>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</si>
  <si>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</si>
  <si>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</si>
  <si>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</si>
  <si>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</si>
  <si>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</si>
  <si>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</si>
  <si>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</si>
  <si>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</si>
  <si>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</si>
  <si>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</si>
  <si>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</si>
  <si>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</si>
  <si>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</si>
  <si>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</si>
  <si>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</si>
  <si>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</si>
  <si>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</si>
  <si>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</si>
  <si>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</si>
  <si>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</si>
  <si>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</si>
  <si>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</si>
  <si>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</si>
  <si>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</si>
  <si>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</si>
  <si>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</si>
  <si>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</si>
  <si>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</si>
  <si>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</si>
  <si>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</si>
  <si>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</si>
  <si>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</si>
  <si>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</si>
  <si>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</si>
  <si>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</si>
  <si>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</si>
  <si>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</si>
  <si>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</si>
  <si>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</si>
  <si>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</si>
  <si>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</si>
  <si>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</si>
  <si>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</si>
  <si>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</si>
  <si>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</si>
  <si>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</si>
  <si>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</si>
  <si>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</si>
  <si>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</si>
  <si>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</si>
  <si>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</si>
  <si>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</si>
  <si>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</si>
  <si>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</si>
  <si>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</si>
  <si>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</si>
  <si>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</si>
  <si>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</si>
  <si>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</si>
  <si>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</si>
  <si>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</si>
  <si>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</si>
  <si>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</si>
  <si>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</si>
  <si>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</si>
  <si>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</si>
  <si>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</si>
  <si>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</si>
  <si>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</si>
  <si>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</si>
  <si>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</si>
  <si>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</si>
  <si>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</si>
  <si>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</si>
  <si>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</si>
  <si>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</si>
  <si>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</si>
  <si>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</si>
  <si>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</si>
  <si>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</si>
  <si>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</si>
  <si>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</si>
  <si>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</si>
  <si>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</si>
  <si>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</si>
  <si>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</si>
  <si>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</si>
  <si>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</si>
  <si>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</si>
  <si>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</si>
  <si>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</si>
  <si>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</si>
  <si>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</si>
  <si>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</si>
  <si>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</si>
  <si>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</si>
  <si>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</si>
  <si>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</si>
  <si>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</si>
  <si>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</si>
  <si>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</si>
  <si>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</si>
  <si>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</si>
  <si>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</si>
  <si>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</si>
  <si>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</si>
  <si>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</si>
  <si>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</si>
  <si>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</si>
  <si>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</si>
  <si>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</si>
  <si>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</si>
  <si>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</si>
  <si>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</si>
  <si>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</si>
  <si>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</si>
  <si>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</si>
  <si>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</si>
  <si>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</si>
  <si>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</si>
  <si>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</si>
  <si>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</si>
  <si>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</si>
  <si>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</si>
  <si>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</si>
  <si>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</si>
  <si>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</si>
  <si>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</si>
  <si>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</si>
  <si>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</si>
  <si>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</si>
  <si>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</si>
  <si>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</si>
  <si>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</si>
  <si>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</si>
  <si>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</si>
  <si>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</si>
  <si>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</si>
  <si>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</si>
  <si>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</si>
  <si>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</si>
  <si>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</si>
  <si>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</si>
  <si>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</si>
  <si>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</si>
  <si>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</si>
  <si>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</si>
  <si>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</si>
  <si>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</si>
  <si>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</si>
  <si>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</si>
  <si>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</si>
  <si>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</si>
  <si>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</si>
  <si>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</si>
  <si>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</si>
  <si>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</si>
  <si>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</si>
  <si>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</si>
  <si>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</si>
  <si>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</si>
  <si>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</si>
  <si>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</si>
  <si>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</si>
  <si>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</si>
  <si>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</si>
  <si>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</si>
  <si>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</si>
  <si>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</si>
  <si>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</si>
  <si>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</si>
  <si>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</si>
  <si>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</si>
  <si>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</si>
  <si>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</si>
  <si>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</si>
  <si>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</si>
  <si>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</si>
  <si>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</si>
  <si>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</si>
  <si>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</si>
  <si>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</si>
  <si>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</si>
  <si>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</si>
  <si>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</si>
  <si>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</si>
  <si>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</si>
  <si>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</si>
  <si>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</si>
  <si>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</si>
  <si>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</si>
  <si>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</si>
  <si>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</si>
  <si>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</si>
  <si>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</si>
  <si>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</si>
  <si>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</si>
  <si>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</si>
  <si>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</si>
  <si>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</si>
  <si>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</si>
  <si>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</si>
  <si>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</si>
  <si>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</si>
  <si>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</si>
  <si>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</si>
  <si>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</si>
  <si>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</si>
  <si>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</si>
  <si>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</si>
  <si>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</si>
  <si>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</si>
  <si>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</si>
  <si>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</si>
  <si>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</si>
  <si>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</si>
  <si>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</si>
  <si>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</si>
  <si>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</si>
  <si>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</si>
  <si>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</si>
  <si>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</si>
  <si>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</si>
  <si>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</si>
  <si>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</si>
  <si>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</si>
  <si>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</si>
  <si>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</si>
  <si>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</si>
  <si>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</si>
  <si>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</si>
  <si>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</si>
  <si>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</si>
  <si>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</si>
  <si>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</si>
  <si>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</si>
  <si>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</si>
  <si>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</si>
  <si>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</si>
  <si>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</si>
  <si>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</si>
  <si>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</si>
  <si>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</si>
  <si>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</si>
  <si>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</si>
  <si>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</si>
  <si>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</si>
  <si>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</si>
  <si>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</si>
  <si>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</si>
  <si>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</si>
  <si>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</si>
  <si>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</si>
  <si>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</si>
  <si>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</si>
  <si>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</si>
  <si>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</si>
  <si>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</si>
  <si>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</si>
  <si>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</si>
  <si>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</si>
  <si>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</si>
  <si>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</si>
  <si>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</si>
  <si>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</si>
  <si>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</si>
  <si>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</si>
  <si>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</si>
  <si>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</si>
  <si>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</si>
  <si>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</si>
  <si>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</si>
  <si>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</si>
  <si>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</si>
  <si>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</si>
  <si>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</si>
  <si>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</si>
  <si>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</si>
  <si>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</si>
  <si>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</si>
  <si>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</si>
  <si>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</si>
  <si>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</si>
  <si>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</si>
  <si>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</si>
  <si>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</si>
  <si>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</si>
  <si>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</si>
  <si>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</si>
  <si>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</si>
  <si>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</si>
  <si>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</si>
  <si>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</si>
  <si>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</si>
  <si>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</si>
  <si>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</si>
  <si>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</si>
  <si>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</si>
  <si>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</si>
  <si>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</si>
  <si>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</si>
  <si>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</si>
  <si>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</si>
  <si>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</si>
  <si>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</si>
  <si>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</si>
  <si>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</si>
  <si>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</si>
  <si>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</si>
  <si>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</si>
  <si>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</si>
  <si>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</si>
  <si>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</si>
  <si>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</si>
  <si>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</si>
  <si>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</si>
  <si>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</si>
  <si>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</si>
  <si>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</si>
  <si>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</si>
  <si>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</si>
  <si>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</si>
  <si>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</si>
  <si>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</si>
  <si>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</si>
  <si>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</si>
  <si>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</si>
  <si>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</si>
  <si>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</si>
  <si>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</si>
  <si>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</si>
  <si>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</si>
  <si>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</si>
  <si>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</si>
  <si>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</si>
  <si>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</si>
  <si>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</si>
  <si>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</si>
  <si>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</si>
  <si>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</si>
  <si>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</si>
  <si>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</si>
  <si>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</si>
  <si>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</si>
  <si>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</si>
  <si>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</si>
  <si>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</si>
  <si>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</si>
  <si>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</si>
  <si>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</si>
  <si>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</si>
  <si>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</si>
  <si>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</si>
  <si>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</si>
  <si>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</si>
  <si>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</si>
  <si>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</si>
  <si>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</si>
  <si>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</si>
  <si>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</si>
  <si>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</si>
  <si>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</si>
  <si>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</si>
  <si>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</si>
  <si>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</si>
  <si>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</si>
  <si>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</si>
  <si>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</si>
  <si>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</si>
  <si>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</si>
  <si>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</si>
  <si>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</si>
  <si>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</si>
  <si>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</si>
  <si>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</si>
  <si>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</si>
  <si>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</si>
  <si>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</si>
  <si>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</si>
  <si>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</si>
  <si>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</si>
  <si>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</si>
  <si>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</si>
  <si>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</si>
  <si>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</si>
  <si>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</si>
  <si>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</si>
  <si>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</si>
  <si>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</si>
  <si>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</si>
  <si>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</si>
  <si>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</si>
  <si>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</si>
  <si>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</si>
  <si>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</si>
  <si>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</si>
  <si>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</si>
  <si>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</si>
  <si>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</si>
  <si>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</si>
  <si>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</si>
  <si>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</si>
  <si>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</si>
  <si>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</si>
  <si>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</si>
  <si>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</si>
  <si>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</si>
  <si>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</si>
  <si>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</si>
  <si>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</si>
  <si>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</si>
  <si>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</si>
  <si>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</si>
  <si>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</si>
  <si>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</si>
  <si>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</si>
  <si>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</si>
  <si>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</si>
  <si>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</si>
  <si>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</si>
  <si>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</si>
  <si>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</si>
  <si>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</si>
  <si>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</si>
  <si>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</si>
  <si>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</si>
  <si>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</si>
  <si>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</si>
  <si>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</si>
  <si>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</si>
  <si>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</si>
  <si>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</si>
  <si>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</si>
  <si>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</si>
  <si>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</si>
  <si>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</si>
  <si>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</si>
  <si>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</si>
  <si>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</si>
  <si>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</si>
  <si>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</si>
  <si>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</si>
  <si>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</si>
  <si>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</si>
  <si>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</si>
  <si>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</si>
  <si>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</si>
  <si>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</si>
  <si>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</si>
  <si>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</si>
  <si>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</si>
  <si>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</si>
  <si>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</si>
  <si>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</si>
  <si>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</si>
  <si>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</si>
  <si>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</si>
  <si>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</si>
  <si>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</si>
  <si>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</si>
  <si>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</si>
  <si>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</si>
  <si>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</si>
  <si>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</si>
  <si>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</si>
  <si>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</si>
  <si>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</si>
  <si>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</si>
  <si>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</si>
  <si>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</si>
  <si>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</si>
  <si>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</si>
  <si>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</si>
  <si>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</si>
  <si>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</si>
  <si>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</si>
  <si>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</si>
  <si>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</si>
  <si>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</si>
  <si>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</si>
  <si>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</si>
  <si>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</si>
  <si>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</si>
  <si>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</si>
  <si>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</si>
  <si>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</si>
  <si>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</si>
  <si>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</si>
  <si>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</si>
  <si>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</si>
  <si>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</si>
  <si>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</si>
  <si>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</si>
  <si>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</si>
  <si>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</si>
  <si>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</si>
  <si>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</si>
  <si>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</si>
  <si>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</si>
  <si>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</si>
  <si>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</si>
  <si>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</si>
  <si>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</si>
  <si>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</si>
  <si>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</si>
  <si>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</si>
  <si>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</si>
  <si>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</si>
  <si>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</si>
  <si>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</si>
  <si>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</si>
  <si>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</si>
  <si>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</si>
  <si>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</si>
  <si>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</si>
  <si>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</si>
  <si>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</si>
  <si>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</si>
  <si>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</si>
  <si>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</si>
  <si>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</si>
  <si>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</si>
  <si>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</si>
  <si>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</si>
  <si>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</si>
  <si>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</si>
  <si>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</si>
  <si>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</si>
  <si>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</si>
  <si>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</si>
  <si>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</si>
  <si>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</si>
  <si>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</si>
  <si>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</si>
  <si>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</si>
  <si>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</si>
  <si>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</si>
  <si>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</si>
  <si>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</si>
  <si>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</si>
  <si>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</si>
  <si>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</si>
  <si>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</si>
  <si>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</si>
  <si>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</si>
  <si>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</si>
  <si>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</si>
  <si>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</si>
  <si>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</si>
  <si>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</si>
  <si>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</si>
  <si>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</si>
  <si>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</si>
  <si>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</si>
  <si>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</si>
  <si>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</si>
  <si>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</si>
  <si>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</si>
  <si>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</si>
  <si>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</si>
  <si>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</si>
  <si>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</si>
  <si>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</si>
  <si>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</si>
  <si>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</si>
  <si>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</si>
  <si>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</si>
  <si>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</si>
  <si>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</si>
  <si>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</si>
  <si>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</si>
  <si>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</si>
  <si>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</si>
  <si>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</si>
  <si>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</si>
  <si>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</si>
  <si>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</si>
  <si>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</si>
  <si>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</si>
  <si>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</si>
  <si>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</si>
  <si>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</si>
  <si>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</si>
  <si>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</si>
  <si>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</si>
  <si>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</si>
  <si>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</si>
  <si>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</si>
  <si>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</si>
  <si>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</si>
  <si>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</si>
  <si>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</si>
  <si>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</si>
  <si>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</si>
  <si>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</si>
  <si>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</si>
  <si>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</si>
  <si>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</si>
  <si>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</si>
  <si>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</si>
  <si>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</si>
  <si>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</si>
  <si>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</si>
  <si>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</si>
  <si>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</si>
  <si>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</si>
  <si>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</si>
  <si>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</si>
  <si>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</si>
  <si>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</si>
  <si>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</si>
  <si>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</si>
  <si>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</si>
  <si>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</si>
  <si>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</si>
  <si>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</si>
  <si>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</si>
  <si>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</si>
  <si>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</si>
  <si>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</si>
  <si>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</si>
  <si>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</si>
  <si>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</si>
  <si>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</si>
  <si>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</si>
  <si>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</si>
  <si>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</si>
  <si>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</si>
  <si>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</si>
  <si>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</si>
  <si>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</si>
  <si>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</si>
  <si>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</si>
  <si>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</si>
  <si>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</si>
  <si>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</si>
  <si>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</si>
  <si>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</si>
  <si>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</si>
  <si>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</si>
  <si>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</si>
  <si>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</si>
  <si>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</si>
  <si>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</si>
  <si>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</si>
  <si>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</si>
  <si>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</si>
  <si>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</si>
  <si>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</si>
  <si>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</si>
  <si>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</si>
  <si>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</si>
  <si>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</si>
  <si>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</si>
  <si>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</si>
  <si>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</si>
  <si>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</si>
  <si>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</si>
  <si>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</si>
  <si>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</si>
  <si>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</si>
  <si>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</si>
  <si>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</si>
  <si>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</si>
  <si>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</si>
  <si>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</si>
  <si>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</si>
  <si>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</si>
  <si>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</si>
  <si>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</si>
  <si>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</si>
  <si>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</si>
  <si>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</si>
  <si>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</si>
  <si>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</si>
  <si>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</si>
  <si>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</si>
  <si>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</si>
  <si>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</si>
  <si>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</si>
  <si>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</si>
  <si>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</si>
  <si>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</si>
  <si>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</si>
  <si>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</si>
  <si>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</si>
  <si>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</si>
  <si>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</si>
  <si>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</si>
  <si>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</si>
  <si>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</si>
  <si>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</si>
  <si>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</si>
  <si>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</si>
  <si>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</si>
  <si>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</si>
  <si>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</si>
  <si>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</si>
  <si>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</si>
  <si>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</si>
  <si>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</si>
  <si>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</si>
  <si>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</si>
  <si>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</si>
  <si>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</si>
  <si>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</si>
  <si>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</si>
  <si>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</si>
  <si>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</si>
  <si>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</si>
  <si>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</si>
  <si>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</si>
  <si>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</si>
  <si>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</si>
  <si>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</si>
  <si>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</si>
  <si>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</si>
  <si>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</si>
  <si>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</si>
  <si>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</si>
  <si>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</si>
  <si>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</si>
  <si>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</si>
  <si>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</si>
  <si>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</si>
  <si>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</si>
  <si>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</si>
  <si>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</si>
  <si>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</si>
  <si>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</si>
  <si>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</si>
  <si>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</si>
  <si>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</si>
  <si>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</si>
  <si>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</si>
  <si>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</si>
  <si>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</si>
  <si>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</si>
  <si>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</si>
  <si>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</si>
  <si>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</si>
  <si>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</si>
  <si>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</si>
  <si>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</si>
  <si>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</si>
  <si>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</si>
  <si>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</si>
  <si>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</si>
  <si>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</si>
  <si>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</si>
  <si>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</si>
  <si>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</si>
  <si>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</si>
  <si>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</si>
  <si>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</si>
  <si>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</si>
  <si>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</si>
  <si>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</si>
  <si>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</si>
  <si>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</si>
  <si>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</si>
  <si>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</si>
  <si>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</si>
  <si>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</si>
  <si>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</si>
  <si>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</si>
  <si>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</si>
  <si>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</si>
  <si>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</si>
  <si>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</si>
  <si>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</si>
  <si>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</si>
  <si>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</si>
  <si>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</si>
  <si>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</si>
  <si>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</si>
  <si>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</si>
  <si>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</si>
  <si>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</si>
  <si>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</si>
  <si>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</si>
  <si>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</si>
  <si>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</si>
  <si>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</si>
  <si>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</si>
  <si>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</si>
  <si>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</si>
  <si>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</si>
  <si>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</si>
  <si>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</si>
  <si>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</si>
  <si>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</si>
  <si>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</si>
  <si>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</si>
  <si>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</si>
  <si>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</si>
  <si>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</si>
  <si>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</si>
  <si>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</si>
  <si>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</si>
  <si>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</si>
  <si>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</si>
  <si>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</si>
  <si>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</si>
  <si>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</si>
  <si>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</si>
  <si>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</si>
  <si>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</si>
  <si>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</si>
  <si>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</si>
  <si>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</si>
  <si>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</si>
  <si>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</si>
  <si>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</si>
  <si>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</si>
  <si>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</si>
  <si>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</si>
  <si>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</si>
  <si>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</si>
  <si>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</si>
  <si>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</si>
  <si>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</si>
  <si>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</si>
  <si>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</si>
  <si>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</si>
  <si>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</si>
  <si>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</si>
  <si>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</si>
  <si>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</si>
  <si>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</si>
  <si>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</si>
  <si>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</si>
  <si>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</si>
  <si>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</si>
  <si>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</si>
  <si>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</si>
  <si>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</si>
  <si>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</si>
  <si>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</si>
  <si>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</si>
  <si>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</si>
  <si>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</si>
  <si>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</si>
  <si>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</si>
  <si>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</si>
  <si>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</si>
  <si>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</si>
  <si>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</si>
  <si>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</si>
  <si>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</si>
  <si>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</si>
  <si>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</si>
  <si>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</si>
  <si>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</si>
  <si>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</si>
  <si>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</si>
  <si>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</si>
  <si>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</si>
  <si>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</si>
  <si>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</si>
  <si>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</si>
  <si>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</si>
  <si>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</si>
  <si>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</si>
  <si>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</si>
  <si>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</si>
  <si>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</si>
  <si>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</si>
  <si>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</si>
  <si>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</si>
  <si>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</si>
  <si>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</si>
  <si>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</si>
  <si>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</si>
  <si>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</si>
  <si>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</si>
  <si>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</si>
  <si>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</si>
  <si>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</si>
  <si>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</si>
  <si>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</si>
  <si>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</si>
  <si>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</si>
  <si>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</si>
  <si>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</si>
  <si>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</si>
  <si>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</si>
  <si>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</si>
  <si>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</si>
  <si>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</si>
  <si>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</si>
  <si>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</si>
  <si>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</si>
  <si>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</si>
  <si>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</si>
  <si>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</si>
  <si>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</si>
  <si>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</si>
  <si>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</si>
  <si>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</si>
  <si>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</si>
  <si>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</si>
  <si>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</si>
  <si>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</si>
  <si>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</si>
  <si>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</si>
  <si>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</si>
  <si>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</si>
  <si>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</si>
  <si>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</si>
  <si>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</si>
  <si>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</si>
  <si>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</si>
  <si>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</si>
  <si>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</si>
  <si>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</si>
  <si>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</si>
  <si>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</si>
  <si>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</si>
  <si>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</si>
  <si>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</si>
  <si>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</si>
  <si>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</si>
  <si>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</si>
  <si>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</si>
  <si>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</si>
  <si>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</si>
  <si>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</si>
  <si>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</si>
  <si>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</si>
  <si>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</si>
  <si>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</si>
  <si>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</si>
  <si>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</si>
  <si>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</si>
  <si>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</si>
  <si>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</si>
  <si>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</si>
  <si>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</si>
  <si>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</si>
  <si>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</si>
  <si>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</si>
  <si>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</si>
  <si>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</si>
  <si>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</si>
  <si>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</si>
  <si>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</si>
  <si>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</si>
  <si>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</si>
  <si>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</si>
  <si>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</si>
  <si>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</si>
  <si>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</si>
  <si>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</si>
  <si>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</si>
  <si>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</si>
  <si>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</si>
  <si>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</si>
  <si>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</si>
  <si>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</si>
  <si>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</si>
  <si>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</si>
  <si>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</si>
  <si>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</si>
  <si>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</si>
  <si>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</si>
  <si>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</si>
  <si>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</si>
  <si>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</si>
  <si>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</si>
  <si>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</si>
  <si>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</si>
  <si>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</si>
  <si>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</si>
  <si>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</si>
  <si>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</si>
  <si>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</si>
  <si>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</si>
  <si>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</si>
  <si>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</si>
  <si>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</si>
  <si>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</si>
  <si>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</si>
  <si>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</si>
  <si>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</si>
  <si>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</si>
  <si>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</si>
  <si>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</si>
  <si>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</si>
  <si>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</si>
  <si>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</si>
  <si>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</si>
  <si>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</si>
  <si>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</si>
  <si>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</si>
  <si>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</si>
  <si>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</si>
  <si>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</si>
  <si>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</si>
  <si>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</si>
  <si>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</si>
  <si>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</si>
  <si>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</si>
  <si>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</si>
  <si>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</si>
  <si>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</si>
  <si>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</si>
  <si>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</si>
  <si>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</si>
  <si>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</si>
  <si>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</si>
  <si>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</si>
  <si>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</si>
  <si>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</si>
  <si>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</si>
  <si>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</si>
  <si>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</si>
  <si>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</si>
  <si>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</si>
  <si>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</si>
  <si>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</si>
  <si>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</si>
  <si>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</si>
  <si>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</si>
  <si>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</si>
  <si>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</si>
  <si>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</si>
  <si>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</si>
  <si>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</si>
  <si>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</si>
  <si>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</si>
  <si>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</si>
  <si>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</si>
  <si>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</si>
  <si>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</si>
  <si>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</si>
  <si>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</si>
  <si>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</si>
  <si>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</si>
  <si>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</si>
  <si>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</si>
  <si>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</si>
  <si>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</si>
  <si>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</si>
  <si>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</si>
  <si>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</si>
  <si>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</si>
  <si>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</si>
  <si>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</si>
  <si>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</si>
  <si>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</si>
  <si>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</si>
  <si>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</si>
  <si>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</si>
  <si>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</si>
  <si>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</si>
  <si>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</si>
  <si>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</si>
  <si>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</si>
  <si>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</si>
  <si>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</si>
  <si>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</si>
  <si>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</si>
  <si>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</si>
  <si>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</si>
  <si>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</si>
  <si>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</si>
  <si>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</si>
  <si>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</si>
  <si>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</si>
  <si>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</si>
  <si>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</si>
  <si>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</si>
  <si>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</si>
  <si>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</si>
  <si>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</si>
  <si>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</si>
  <si>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</si>
  <si>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</si>
  <si>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</si>
  <si>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</si>
  <si>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</si>
  <si>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</si>
  <si>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</si>
  <si>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</si>
  <si>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</si>
  <si>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</si>
  <si>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</si>
  <si>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</si>
  <si>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</si>
  <si>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</si>
  <si>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</si>
  <si>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</si>
  <si>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</si>
  <si>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</si>
  <si>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</si>
  <si>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</si>
  <si>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</si>
  <si>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</si>
  <si>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</si>
  <si>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</si>
  <si>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</si>
  <si>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</si>
  <si>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</si>
  <si>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</si>
  <si>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</si>
  <si>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</si>
  <si>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</si>
  <si>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</si>
  <si>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</si>
  <si>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</si>
  <si>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</si>
  <si>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</si>
  <si>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</si>
  <si>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</si>
  <si>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</si>
  <si>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</si>
  <si>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</si>
  <si>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</si>
  <si>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</si>
  <si>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</si>
  <si>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</si>
  <si>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</si>
  <si>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</si>
  <si>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</si>
  <si>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</si>
  <si>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</si>
  <si>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</si>
  <si>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</si>
  <si>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</si>
  <si>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</si>
  <si>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</si>
  <si>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</si>
  <si>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</si>
  <si>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</si>
  <si>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</si>
  <si>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</si>
  <si>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</si>
  <si>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</si>
  <si>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</si>
  <si>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</si>
  <si>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</si>
  <si>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</si>
  <si>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</si>
  <si>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</si>
  <si>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</si>
  <si>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</si>
  <si>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</si>
  <si>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</si>
  <si>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</si>
  <si>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</si>
  <si>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</si>
  <si>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</si>
  <si>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</si>
  <si>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</si>
  <si>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</si>
  <si>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</si>
  <si>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</si>
  <si>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</si>
  <si>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</si>
  <si>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</si>
  <si>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</si>
  <si>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</si>
  <si>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</si>
  <si>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</si>
  <si>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</si>
  <si>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</si>
  <si>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</si>
  <si>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</si>
  <si>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</si>
  <si>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</si>
  <si>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</si>
  <si>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</si>
  <si>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</si>
  <si>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</si>
  <si>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</si>
  <si>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</si>
  <si>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</si>
  <si>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</si>
  <si>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</si>
  <si>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</si>
  <si>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</si>
  <si>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</si>
  <si>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</si>
  <si>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</si>
  <si>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</si>
  <si>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</si>
  <si>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</si>
  <si>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</si>
  <si>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</si>
  <si>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</si>
  <si>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</si>
  <si>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</si>
  <si>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</si>
  <si>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</si>
  <si>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</si>
  <si>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</si>
  <si>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</si>
  <si>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</si>
  <si>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</si>
  <si>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</si>
  <si>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</si>
  <si>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</si>
  <si>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</si>
  <si>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</si>
  <si>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</si>
  <si>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</si>
  <si>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</si>
  <si>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</si>
  <si>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</si>
  <si>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</si>
  <si>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</si>
  <si>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</si>
  <si>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</si>
  <si>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</si>
  <si>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</si>
  <si>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</si>
  <si>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</si>
  <si>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</si>
  <si>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</si>
  <si>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</si>
  <si>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</si>
  <si>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</si>
  <si>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</si>
  <si>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</si>
  <si>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</si>
  <si>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</si>
  <si>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</si>
  <si>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</si>
  <si>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</si>
  <si>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</si>
  <si>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</si>
  <si>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</si>
  <si>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</si>
  <si>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</si>
  <si>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</si>
  <si>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</si>
  <si>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</si>
  <si>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</si>
  <si>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</si>
  <si>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</si>
  <si>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</si>
  <si>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</si>
  <si>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</si>
  <si>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</si>
  <si>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</si>
  <si>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</si>
  <si>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</si>
  <si>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</si>
  <si>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</si>
  <si>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</si>
  <si>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</si>
  <si>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</si>
  <si>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</si>
  <si>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</si>
  <si>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</si>
  <si>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</si>
  <si>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</si>
  <si>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</si>
  <si>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</si>
  <si>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</si>
  <si>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</si>
  <si>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</si>
  <si>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</si>
  <si>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</si>
  <si>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</si>
  <si>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</si>
  <si>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</si>
  <si>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</si>
  <si>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</si>
  <si>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</si>
  <si>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</si>
  <si>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</si>
  <si>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</si>
  <si>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</si>
  <si>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</si>
  <si>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</si>
  <si>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</si>
  <si>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</si>
  <si>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</si>
  <si>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</si>
  <si>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</si>
  <si>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</si>
  <si>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</si>
  <si>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</si>
  <si>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</si>
  <si>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</si>
  <si>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</si>
  <si>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</si>
  <si>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</si>
  <si>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</si>
  <si>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</si>
  <si>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</si>
  <si>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</si>
  <si>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</si>
  <si>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</si>
  <si>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</si>
  <si>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</si>
  <si>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</si>
  <si>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</si>
  <si>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</si>
  <si>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</si>
  <si>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</si>
  <si>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</si>
  <si>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</si>
  <si>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</si>
  <si>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</si>
  <si>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</si>
  <si>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</si>
  <si>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</si>
  <si>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</si>
  <si>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</si>
  <si>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</si>
  <si>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</si>
  <si>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</si>
  <si>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</si>
  <si>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</si>
  <si>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</si>
  <si>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</si>
  <si>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</si>
  <si>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</si>
  <si>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</si>
  <si>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</si>
  <si>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</si>
  <si>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</si>
  <si>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</si>
  <si>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</si>
  <si>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</si>
  <si>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</si>
  <si>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</si>
  <si>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</si>
  <si>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</si>
  <si>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</si>
  <si>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</si>
  <si>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</si>
  <si>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</si>
  <si>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</si>
  <si>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</si>
  <si>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</si>
  <si>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</si>
  <si>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</si>
  <si>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</si>
  <si>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</si>
  <si>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</si>
  <si>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</si>
  <si>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</si>
  <si>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</si>
  <si>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</si>
  <si>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</si>
  <si>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</si>
  <si>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</si>
  <si>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</si>
  <si>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</si>
  <si>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</si>
  <si>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</si>
  <si>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</si>
  <si>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</si>
  <si>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</si>
  <si>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</si>
  <si>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</si>
  <si>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</si>
  <si>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</si>
  <si>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</si>
  <si>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</si>
  <si>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</si>
  <si>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</si>
  <si>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</si>
  <si>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</si>
  <si>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</si>
  <si>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</si>
  <si>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</si>
  <si>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</si>
  <si>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</si>
  <si>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</si>
  <si>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</si>
  <si>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</si>
  <si>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</si>
  <si>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</si>
  <si>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</si>
  <si>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</si>
  <si>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</si>
  <si>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</si>
  <si>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</si>
  <si>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</si>
  <si>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</si>
  <si>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</si>
  <si>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</si>
  <si>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</si>
  <si>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</si>
  <si>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</si>
  <si>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</si>
  <si>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</si>
  <si>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</si>
  <si>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</si>
  <si>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</si>
  <si>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</si>
  <si>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</si>
  <si>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</si>
  <si>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</si>
  <si>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</si>
  <si>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</si>
  <si>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</si>
  <si>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</si>
  <si>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</si>
  <si>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</si>
  <si>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</si>
  <si>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</si>
  <si>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</si>
  <si>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</si>
  <si>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</si>
  <si>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</si>
  <si>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</si>
  <si>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</si>
  <si>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</si>
  <si>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</si>
  <si>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</si>
  <si>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</si>
  <si>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</si>
  <si>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</si>
  <si>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</si>
  <si>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</si>
  <si>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</si>
  <si>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</si>
  <si>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</si>
  <si>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</si>
  <si>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</si>
  <si>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</si>
  <si>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</si>
  <si>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</si>
  <si>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</si>
  <si>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</si>
  <si>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</si>
  <si>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</si>
  <si>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</si>
  <si>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</si>
  <si>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</si>
  <si>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</si>
  <si>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</si>
  <si>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</si>
  <si>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</si>
  <si>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</si>
  <si>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</si>
  <si>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</si>
  <si>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</si>
  <si>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</si>
  <si>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</si>
  <si>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</si>
  <si>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</si>
  <si>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</si>
  <si>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</si>
  <si>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</si>
  <si>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</si>
  <si>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</si>
  <si>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</si>
  <si>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</si>
  <si>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</si>
  <si>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</si>
  <si>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</si>
  <si>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</si>
  <si>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</si>
  <si>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</si>
  <si>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</si>
  <si>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</si>
  <si>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</si>
  <si>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</si>
  <si>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</si>
  <si>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</si>
  <si>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</si>
  <si>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</si>
  <si>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</si>
  <si>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</si>
  <si>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</si>
  <si>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</si>
  <si>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</si>
  <si>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</si>
  <si>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</si>
  <si>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</si>
  <si>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</si>
  <si>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</si>
  <si>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</si>
  <si>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</si>
  <si>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</si>
  <si>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</si>
  <si>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</si>
  <si>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</si>
  <si>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</si>
  <si>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</si>
  <si>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</si>
  <si>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</si>
  <si>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</si>
  <si>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</si>
  <si>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</si>
  <si>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</si>
  <si>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</si>
  <si>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</si>
  <si>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</si>
  <si>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</si>
  <si>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</si>
  <si>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</si>
  <si>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</si>
  <si>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</si>
  <si>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</si>
  <si>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</si>
  <si>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</si>
  <si>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</si>
  <si>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</si>
  <si>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</si>
  <si>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</si>
  <si>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</si>
  <si>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</si>
  <si>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</si>
  <si>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</si>
  <si>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</si>
  <si>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</si>
  <si>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</si>
  <si>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</si>
  <si>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</si>
  <si>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</si>
  <si>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</si>
  <si>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</si>
  <si>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</si>
  <si>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</si>
  <si>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</si>
  <si>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</si>
  <si>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</si>
  <si>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</si>
  <si>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</si>
  <si>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</si>
  <si>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</si>
  <si>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</si>
  <si>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</si>
  <si>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</si>
  <si>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</si>
  <si>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</si>
  <si>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</si>
  <si>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</si>
  <si>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</si>
  <si>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</si>
  <si>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</si>
  <si>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</si>
  <si>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</si>
  <si>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</si>
  <si>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</si>
  <si>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</si>
  <si>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</si>
  <si>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</si>
  <si>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</si>
  <si>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</si>
  <si>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</si>
  <si>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</si>
  <si>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</si>
  <si>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</si>
  <si>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</si>
  <si>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</si>
  <si>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</si>
  <si>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</si>
  <si>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</si>
  <si>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</si>
  <si>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</si>
  <si>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</si>
  <si>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</si>
  <si>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</si>
  <si>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</si>
  <si>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</si>
  <si>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</si>
  <si>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</si>
  <si>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</si>
  <si>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</si>
  <si>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</si>
  <si>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</si>
  <si>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</si>
  <si>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</si>
  <si>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</si>
  <si>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</si>
  <si>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</si>
  <si>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</si>
  <si>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</si>
  <si>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</si>
  <si>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</si>
  <si>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</si>
  <si>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</si>
  <si>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</si>
  <si>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</si>
  <si>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</si>
  <si>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</si>
  <si>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</si>
  <si>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</si>
  <si>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</si>
  <si>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</si>
  <si>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</si>
  <si>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</si>
  <si>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</si>
  <si>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</si>
  <si>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</si>
  <si>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</si>
  <si>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</si>
  <si>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</si>
  <si>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</si>
  <si>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</si>
  <si>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</si>
  <si>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</si>
  <si>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</si>
  <si>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</si>
  <si>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</si>
  <si>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</si>
  <si>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</si>
  <si>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</si>
  <si>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</si>
  <si>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</si>
  <si>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</si>
  <si>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</si>
  <si>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</si>
  <si>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</si>
  <si>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</si>
  <si>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</si>
  <si>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</si>
  <si>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</si>
  <si>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</si>
  <si>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</si>
  <si>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</si>
  <si>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</si>
  <si>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</si>
  <si>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</si>
  <si>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</si>
  <si>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</si>
  <si>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</si>
  <si>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</si>
  <si>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</si>
  <si>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</si>
  <si>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</si>
  <si>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</si>
  <si>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</si>
  <si>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</si>
  <si>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</si>
  <si>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</si>
  <si>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</si>
  <si>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</si>
  <si>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</si>
  <si>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</si>
  <si>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</si>
  <si>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</si>
  <si>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</si>
  <si>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</si>
  <si>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</si>
  <si>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</si>
  <si>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</si>
  <si>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</si>
  <si>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</si>
  <si>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</si>
  <si>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</si>
  <si>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</si>
  <si>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</si>
  <si>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</si>
  <si>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</si>
  <si>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</si>
  <si>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</si>
  <si>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</si>
  <si>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</si>
  <si>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</si>
  <si>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</si>
  <si>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</si>
  <si>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</si>
  <si>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</si>
  <si>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</si>
  <si>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</si>
  <si>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</si>
  <si>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</si>
  <si>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</si>
  <si>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</si>
  <si>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</si>
  <si>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</si>
  <si>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</si>
  <si>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</si>
  <si>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</si>
  <si>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</si>
  <si>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</si>
  <si>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</si>
  <si>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</si>
  <si>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</si>
  <si>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</si>
  <si>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</si>
  <si>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</si>
  <si>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</si>
  <si>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</si>
  <si>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</si>
  <si>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</si>
  <si>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</si>
  <si>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</si>
  <si>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</si>
  <si>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</si>
  <si>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</si>
  <si>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</si>
  <si>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</si>
  <si>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</si>
  <si>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</si>
  <si>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</si>
  <si>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</si>
  <si>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</si>
  <si>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</si>
  <si>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</si>
  <si>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</si>
  <si>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</si>
  <si>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</si>
  <si>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</si>
  <si>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</si>
  <si>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</si>
  <si>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</si>
  <si>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</si>
  <si>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</si>
  <si>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</si>
  <si>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</si>
  <si>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</si>
  <si>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</si>
  <si>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</si>
  <si>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</si>
  <si>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</si>
  <si>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</si>
  <si>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</si>
  <si>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</si>
  <si>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</si>
  <si>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</si>
  <si>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</si>
  <si>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</si>
  <si>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</si>
  <si>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</si>
  <si>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</si>
  <si>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</si>
  <si>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</si>
  <si>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</si>
  <si>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</si>
  <si>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</si>
  <si>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</si>
  <si>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</si>
  <si>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</si>
  <si>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</si>
  <si>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</si>
  <si>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</si>
  <si>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</si>
  <si>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</si>
  <si>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</si>
  <si>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</si>
  <si>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</si>
  <si>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</si>
  <si>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</si>
  <si>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</si>
  <si>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</si>
  <si>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</si>
  <si>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</si>
  <si>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</si>
  <si>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</si>
  <si>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</si>
  <si>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</si>
  <si>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</si>
  <si>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</si>
  <si>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</si>
  <si>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</si>
  <si>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</si>
  <si>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</si>
  <si>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</si>
  <si>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</si>
  <si>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</si>
  <si>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</si>
  <si>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</si>
  <si>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</si>
  <si>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</si>
  <si>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</si>
  <si>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</si>
  <si>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</si>
  <si>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</si>
  <si>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</si>
  <si>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</si>
  <si>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</si>
  <si>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</si>
  <si>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</si>
  <si>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</si>
  <si>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</si>
  <si>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</si>
  <si>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</si>
  <si>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</si>
  <si>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</si>
  <si>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</si>
  <si>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</si>
  <si>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</si>
  <si>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</si>
  <si>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</si>
  <si>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</si>
  <si>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</si>
  <si>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</si>
  <si>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</si>
  <si>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</si>
  <si>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</si>
  <si>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</si>
  <si>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</si>
  <si>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</si>
  <si>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</si>
  <si>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</si>
  <si>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</si>
  <si>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</si>
  <si>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</si>
  <si>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</si>
  <si>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</si>
  <si>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</si>
  <si>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</si>
  <si>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</si>
  <si>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</si>
  <si>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</si>
  <si>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</si>
  <si>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</si>
  <si>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</si>
  <si>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</si>
  <si>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</si>
  <si>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</si>
  <si>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</si>
  <si>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</si>
  <si>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</si>
  <si>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</si>
  <si>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</si>
  <si>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</si>
  <si>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</si>
  <si>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</si>
  <si>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</si>
  <si>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</si>
  <si>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</si>
  <si>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</si>
  <si>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</si>
  <si>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</si>
  <si>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</si>
  <si>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</si>
  <si>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</si>
  <si>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</si>
  <si>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</si>
  <si>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</si>
  <si>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</si>
  <si>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</si>
  <si>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</si>
  <si>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</si>
  <si>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</si>
  <si>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</si>
  <si>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</si>
  <si>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</si>
  <si>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</si>
  <si>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</si>
  <si>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</si>
  <si>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</si>
  <si>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</si>
  <si>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</si>
  <si>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</si>
  <si>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</si>
  <si>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</si>
  <si>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</si>
  <si>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</si>
  <si>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</si>
  <si>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</si>
  <si>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</si>
  <si>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</si>
  <si>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</si>
  <si>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</si>
  <si>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</si>
  <si>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</si>
  <si>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</si>
  <si>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</si>
  <si>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</si>
  <si>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</si>
  <si>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</si>
  <si>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</si>
  <si>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</si>
  <si>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</si>
  <si>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</si>
  <si>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</si>
  <si>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</si>
  <si>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</si>
  <si>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</si>
  <si>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</si>
  <si>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</si>
  <si>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</si>
  <si>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</si>
  <si>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</si>
  <si>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</si>
  <si>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</si>
  <si>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</si>
  <si>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</si>
  <si>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</si>
  <si>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</si>
  <si>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</si>
  <si>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</si>
  <si>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</si>
  <si>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</si>
  <si>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</si>
  <si>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</si>
  <si>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</si>
  <si>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</si>
  <si>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</si>
  <si>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</si>
  <si>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</si>
  <si>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</si>
  <si>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</si>
  <si>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</si>
  <si>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</si>
  <si>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</si>
  <si>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</si>
  <si>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</si>
  <si>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</si>
  <si>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</si>
  <si>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</si>
  <si>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</si>
  <si>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</si>
  <si>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</si>
  <si>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</si>
  <si>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</si>
  <si>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</si>
  <si>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</si>
  <si>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</si>
  <si>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</si>
  <si>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</si>
  <si>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</si>
  <si>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</si>
  <si>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</si>
  <si>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</si>
  <si>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</si>
  <si>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</si>
  <si>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</si>
  <si>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</si>
  <si>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</si>
  <si>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</si>
  <si>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</si>
  <si>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</si>
  <si>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</si>
  <si>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</si>
  <si>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</si>
  <si>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</si>
  <si>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</si>
  <si>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</si>
  <si>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</si>
  <si>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</si>
  <si>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</si>
  <si>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</si>
  <si>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</si>
  <si>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</si>
  <si>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</si>
  <si>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</si>
  <si>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</si>
  <si>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</si>
  <si>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</si>
  <si>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</si>
  <si>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</si>
  <si>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</si>
  <si>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</si>
  <si>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</si>
  <si>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</si>
  <si>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</si>
  <si>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</si>
  <si>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</si>
  <si>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</si>
  <si>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</si>
  <si>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</si>
  <si>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</si>
  <si>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</si>
  <si>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</si>
  <si>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</si>
  <si>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</si>
  <si>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</si>
  <si>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</si>
  <si>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</si>
  <si>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</si>
  <si>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</si>
  <si>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</si>
  <si>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</si>
  <si>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</si>
  <si>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</si>
  <si>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</si>
  <si>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</si>
  <si>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</si>
  <si>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</si>
  <si>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</si>
  <si>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</si>
  <si>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</si>
  <si>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</si>
  <si>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</si>
  <si>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</si>
  <si>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</si>
  <si>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</si>
  <si>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</si>
  <si>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</si>
  <si>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</si>
  <si>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</si>
  <si>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</si>
  <si>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</si>
  <si>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</si>
  <si>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</si>
  <si>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</si>
  <si>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</si>
  <si>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</si>
  <si>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</si>
  <si>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</si>
  <si>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</si>
  <si>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</si>
  <si>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</si>
  <si>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</si>
  <si>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</si>
  <si>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</si>
  <si>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</si>
  <si>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</si>
  <si>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</si>
  <si>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</si>
  <si>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</si>
  <si>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</si>
  <si>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</si>
  <si>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</si>
  <si>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</si>
  <si>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</si>
  <si>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</si>
  <si>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</si>
  <si>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</si>
  <si>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</si>
  <si>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</si>
  <si>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</si>
  <si>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</si>
  <si>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</si>
  <si>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</si>
  <si>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</si>
  <si>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</si>
  <si>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</si>
  <si>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</si>
  <si>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</si>
  <si>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</si>
  <si>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</si>
  <si>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</si>
  <si>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</si>
  <si>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</si>
  <si>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</si>
  <si>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</si>
  <si>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</si>
  <si>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</si>
  <si>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</si>
  <si>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</si>
  <si>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</si>
  <si>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</si>
  <si>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</si>
  <si>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</si>
  <si>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</si>
  <si>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</si>
  <si>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</si>
  <si>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</si>
  <si>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</si>
  <si>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</si>
  <si>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</si>
  <si>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</si>
  <si>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</si>
  <si>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</si>
  <si>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</si>
  <si>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</si>
  <si>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</si>
  <si>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</si>
  <si>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</si>
  <si>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</si>
  <si>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</si>
  <si>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</si>
  <si>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</si>
  <si>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</si>
  <si>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</si>
  <si>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</si>
  <si>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</si>
  <si>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</si>
  <si>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</si>
  <si>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</si>
  <si>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</si>
  <si>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</si>
  <si>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</si>
  <si>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</si>
  <si>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</si>
  <si>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</si>
  <si>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</si>
  <si>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</si>
  <si>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</si>
  <si>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</si>
  <si>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</si>
  <si>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</si>
  <si>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</si>
  <si>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</si>
  <si>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</si>
  <si>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</si>
  <si>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</si>
  <si>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</si>
  <si>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</si>
  <si>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</si>
  <si>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</si>
  <si>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</si>
  <si>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</si>
  <si>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</si>
  <si>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</si>
  <si>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</si>
  <si>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</si>
  <si>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</si>
  <si>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</si>
  <si>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</si>
  <si>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</si>
  <si>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</si>
  <si>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</si>
  <si>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</si>
  <si>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</si>
  <si>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</si>
  <si>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</si>
  <si>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</si>
  <si>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</si>
  <si>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</si>
  <si>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</si>
  <si>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</si>
  <si>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</si>
  <si>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</si>
  <si>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</si>
  <si>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</si>
  <si>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</si>
  <si>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</si>
  <si>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</si>
  <si>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</si>
  <si>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</si>
  <si>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</si>
  <si>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</si>
  <si>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</si>
  <si>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</si>
  <si>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</si>
  <si>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</si>
  <si>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</si>
  <si>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</si>
  <si>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</si>
  <si>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</si>
  <si>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</si>
  <si>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</si>
  <si>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</si>
  <si>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</si>
  <si>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</si>
  <si>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</si>
  <si>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</si>
  <si>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</si>
  <si>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</si>
  <si>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</si>
  <si>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</si>
  <si>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</si>
  <si>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</si>
  <si>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</si>
  <si>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</si>
  <si>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</si>
  <si>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</si>
  <si>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</si>
  <si>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</si>
  <si>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</si>
  <si>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</si>
  <si>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</si>
  <si>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</si>
  <si>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</si>
  <si>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</si>
  <si>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</si>
  <si>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</si>
  <si>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</si>
  <si>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</si>
  <si>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</si>
  <si>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</si>
  <si>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</si>
  <si>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</si>
  <si>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</si>
  <si>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</si>
  <si>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</si>
  <si>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</si>
  <si>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</si>
  <si>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</si>
  <si>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</si>
  <si>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</si>
  <si>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</si>
  <si>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</si>
  <si>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</si>
  <si>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</si>
  <si>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</si>
  <si>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</si>
  <si>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</si>
  <si>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</si>
  <si>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</si>
  <si>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</si>
  <si>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</si>
  <si>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</si>
  <si>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</si>
  <si>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</si>
  <si>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</si>
  <si>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</si>
  <si>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</si>
  <si>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</si>
  <si>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</si>
  <si>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</si>
  <si>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</si>
  <si>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</si>
  <si>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</si>
  <si>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</si>
  <si>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</si>
  <si>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</si>
  <si>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</si>
  <si>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</si>
  <si>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</si>
  <si>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</si>
  <si>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</si>
  <si>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</si>
  <si>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</si>
  <si>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</si>
  <si>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</si>
  <si>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</si>
  <si>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</si>
  <si>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</si>
  <si>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</si>
  <si>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</si>
  <si>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</si>
  <si>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</si>
  <si>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</si>
  <si>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</si>
  <si>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</si>
  <si>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</si>
  <si>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</si>
  <si>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</si>
  <si>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</si>
  <si>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</si>
  <si>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</si>
  <si>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</si>
  <si>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</si>
  <si>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</si>
  <si>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</si>
  <si>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</si>
  <si>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</si>
  <si>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</si>
  <si>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</si>
  <si>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</si>
  <si>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</si>
  <si>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</si>
  <si>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</si>
  <si>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</si>
  <si>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</si>
  <si>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</si>
  <si>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</si>
  <si>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</si>
  <si>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</si>
  <si>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</si>
  <si>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</si>
  <si>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</si>
  <si>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</si>
  <si>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</si>
  <si>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</si>
  <si>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</si>
  <si>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</si>
  <si>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</si>
  <si>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</si>
  <si>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</si>
  <si>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</si>
  <si>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</si>
  <si>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</si>
  <si>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</si>
  <si>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</si>
  <si>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</si>
  <si>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</si>
  <si>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</si>
  <si>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</si>
  <si>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</si>
  <si>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</si>
  <si>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</si>
  <si>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</si>
  <si>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</si>
  <si>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</si>
  <si>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</si>
  <si>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</si>
  <si>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</si>
  <si>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</si>
  <si>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</si>
  <si>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</si>
  <si>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</si>
  <si>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</si>
  <si>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</si>
  <si>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</si>
  <si>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</si>
  <si>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</si>
  <si>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</si>
  <si>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</si>
  <si>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</si>
  <si>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</si>
  <si>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</si>
  <si>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</si>
  <si>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</si>
  <si>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</si>
  <si>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</si>
  <si>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</si>
  <si>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</si>
  <si>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</si>
  <si>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</si>
  <si>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</si>
  <si>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</si>
  <si>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</si>
  <si>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</si>
  <si>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</si>
  <si>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</si>
  <si>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</si>
  <si>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</si>
  <si>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</si>
  <si>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</si>
  <si>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</si>
  <si>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</si>
  <si>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</si>
  <si>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</si>
  <si>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</si>
  <si>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</si>
  <si>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</si>
  <si>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</si>
  <si>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</si>
  <si>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</si>
  <si>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</si>
  <si>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</si>
  <si>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</si>
  <si>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</si>
  <si>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</si>
  <si>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</si>
  <si>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</si>
  <si>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</si>
  <si>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</si>
  <si>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</si>
  <si>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</si>
  <si>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</si>
  <si>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</si>
  <si>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</si>
  <si>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</si>
  <si>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</si>
  <si>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</si>
  <si>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</si>
  <si>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</si>
  <si>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</si>
  <si>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</si>
  <si>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</si>
  <si>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</si>
  <si>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</si>
  <si>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</si>
  <si>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</si>
  <si>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</si>
  <si>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</si>
  <si>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</si>
  <si>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</si>
  <si>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</si>
  <si>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</si>
  <si>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</si>
  <si>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</si>
  <si>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</si>
  <si>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</si>
  <si>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</si>
  <si>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</si>
  <si>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</si>
  <si>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</si>
  <si>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</si>
  <si>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</si>
  <si>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</si>
  <si>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</si>
  <si>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</si>
  <si>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</si>
  <si>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</si>
  <si>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</si>
  <si>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</si>
  <si>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</si>
  <si>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</si>
  <si>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</si>
  <si>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</si>
  <si>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</si>
  <si>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</si>
  <si>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</si>
  <si>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</si>
  <si>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</si>
  <si>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</si>
  <si>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</si>
  <si>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</si>
  <si>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</si>
  <si>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</si>
  <si>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</si>
  <si>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</si>
  <si>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</si>
  <si>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</si>
  <si>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</si>
  <si>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</si>
  <si>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</si>
  <si>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</si>
  <si>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</si>
  <si>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</si>
  <si>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</si>
  <si>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</si>
  <si>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</si>
  <si>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</si>
  <si>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</si>
  <si>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</si>
  <si>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</si>
  <si>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</si>
  <si>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</si>
  <si>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</si>
  <si>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</si>
  <si>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</si>
  <si>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</si>
  <si>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</si>
  <si>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</si>
  <si>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</si>
  <si>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</si>
  <si>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</si>
  <si>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</si>
  <si>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</si>
  <si>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</si>
  <si>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</si>
  <si>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</si>
  <si>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</si>
  <si>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</si>
  <si>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</si>
  <si>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</si>
  <si>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</si>
  <si>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</si>
  <si>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</si>
  <si>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</si>
  <si>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</si>
  <si>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</si>
  <si>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</si>
  <si>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</si>
  <si>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</si>
  <si>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</si>
  <si>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</si>
  <si>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</si>
  <si>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</si>
  <si>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</si>
  <si>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</si>
  <si>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</si>
  <si>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</si>
  <si>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</si>
  <si>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</si>
  <si>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</si>
  <si>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</si>
  <si>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</si>
  <si>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</si>
  <si>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</si>
  <si>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</si>
  <si>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</si>
  <si>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</si>
  <si>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</si>
  <si>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</si>
  <si>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</si>
  <si>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</si>
  <si>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</si>
  <si>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</si>
  <si>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</si>
  <si>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</si>
  <si>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</si>
  <si>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</si>
  <si>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</si>
  <si>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</si>
  <si>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</si>
  <si>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</si>
  <si>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</si>
  <si>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</si>
  <si>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</si>
  <si>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</si>
  <si>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</si>
  <si>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</si>
  <si>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</si>
  <si>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</si>
  <si>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</si>
  <si>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</si>
  <si>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</si>
  <si>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</si>
  <si>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</si>
  <si>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</si>
  <si>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</si>
  <si>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</si>
  <si>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</si>
  <si>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</si>
  <si>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</si>
  <si>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</si>
  <si>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</si>
  <si>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</si>
  <si>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</si>
  <si>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</si>
  <si>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</si>
  <si>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</si>
  <si>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</si>
  <si>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</si>
  <si>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</si>
  <si>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</si>
  <si>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</si>
  <si>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</si>
  <si>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</si>
  <si>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</si>
  <si>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</si>
  <si>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</si>
  <si>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</si>
  <si>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</si>
  <si>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</si>
  <si>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</si>
  <si>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</si>
  <si>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</si>
  <si>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</si>
  <si>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</si>
  <si>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</si>
  <si>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</si>
  <si>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</si>
  <si>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</si>
  <si>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</si>
  <si>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</si>
  <si>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</si>
  <si>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</si>
  <si>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</si>
  <si>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</si>
  <si>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</si>
  <si>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</si>
  <si>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</si>
  <si>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</si>
  <si>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</si>
  <si>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</si>
  <si>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</si>
  <si>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</si>
  <si>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</si>
  <si>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</si>
  <si>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</si>
  <si>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</si>
  <si>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</si>
  <si>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</si>
  <si>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</si>
  <si>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</si>
  <si>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</si>
  <si>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</si>
  <si>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</si>
  <si>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</si>
  <si>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</si>
  <si>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</si>
  <si>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</si>
  <si>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</si>
  <si>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</si>
  <si>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</si>
  <si>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</si>
  <si>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</si>
  <si>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</si>
  <si>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</si>
  <si>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</si>
  <si>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</si>
  <si>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</si>
  <si>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</si>
  <si>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</si>
  <si>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</si>
  <si>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</si>
  <si>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</si>
  <si>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</si>
  <si>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</si>
  <si>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</si>
  <si>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</si>
  <si>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</si>
  <si>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</si>
  <si>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</si>
  <si>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</si>
  <si>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</si>
  <si>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</si>
  <si>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</si>
  <si>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</si>
  <si>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</si>
  <si>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</si>
  <si>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</si>
  <si>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</si>
  <si>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</si>
  <si>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</si>
  <si>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</si>
  <si>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</si>
  <si>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</si>
  <si>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</si>
  <si>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</si>
  <si>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</si>
  <si>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</si>
  <si>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</si>
  <si>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</si>
  <si>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</si>
  <si>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</si>
  <si>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</si>
  <si>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</si>
  <si>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</si>
  <si>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</si>
  <si>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</si>
  <si>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</si>
  <si>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</si>
  <si>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</si>
  <si>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</si>
  <si>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</si>
  <si>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</si>
  <si>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</si>
  <si>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</si>
  <si>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</si>
  <si>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</si>
  <si>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</si>
  <si>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</si>
  <si>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</si>
  <si>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</si>
  <si>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</si>
  <si>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</si>
  <si>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</si>
  <si>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</si>
  <si>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</si>
  <si>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</si>
  <si>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</si>
  <si>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</si>
  <si>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</si>
  <si>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</si>
  <si>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</si>
  <si>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</si>
  <si>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</si>
  <si>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</si>
  <si>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</si>
  <si>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</si>
  <si>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</si>
  <si>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</si>
  <si>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</si>
  <si>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</si>
  <si>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</si>
  <si>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</si>
  <si>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</si>
  <si>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</si>
  <si>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</si>
  <si>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</si>
  <si>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</si>
  <si>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</si>
  <si>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</si>
  <si>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</si>
  <si>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</si>
  <si>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</si>
  <si>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</si>
  <si>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</si>
  <si>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</si>
  <si>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</si>
  <si>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</si>
  <si>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</si>
  <si>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</si>
  <si>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</si>
  <si>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</si>
  <si>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</si>
  <si>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</si>
  <si>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</si>
  <si>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</si>
  <si>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</si>
  <si>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</si>
  <si>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</si>
  <si>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</si>
  <si>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</si>
  <si>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</si>
  <si>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</si>
  <si>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</si>
  <si>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</si>
  <si>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</si>
  <si>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</si>
  <si>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</si>
  <si>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</si>
  <si>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</si>
  <si>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</si>
  <si>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</si>
  <si>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</si>
  <si>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</si>
  <si>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</si>
  <si>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</si>
  <si>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</si>
  <si>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</si>
  <si>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</si>
  <si>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</si>
  <si>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</si>
  <si>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</si>
  <si>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</si>
  <si>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</si>
  <si>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</si>
  <si>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</si>
  <si>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</si>
  <si>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</si>
  <si>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</si>
  <si>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</si>
  <si>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</si>
  <si>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</si>
  <si>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</si>
  <si>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</si>
  <si>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</si>
  <si>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</si>
  <si>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</si>
  <si>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</si>
  <si>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</si>
  <si>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</si>
  <si>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</si>
  <si>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</si>
  <si>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</si>
  <si>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</si>
  <si>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</si>
  <si>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</si>
  <si>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</si>
  <si>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</si>
  <si>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</si>
  <si>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</si>
  <si>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</si>
  <si>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</si>
  <si>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</si>
  <si>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</si>
  <si>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</si>
  <si>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</si>
  <si>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</si>
  <si>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</si>
  <si>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</si>
  <si>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</si>
  <si>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</si>
  <si>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</si>
  <si>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</si>
  <si>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</si>
  <si>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</si>
  <si>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</si>
  <si>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</si>
  <si>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</si>
  <si>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</si>
  <si>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</si>
  <si>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</si>
  <si>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</si>
  <si>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</si>
  <si>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</si>
  <si>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</si>
  <si>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</si>
  <si>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</si>
  <si>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</si>
  <si>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</si>
  <si>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</si>
  <si>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</si>
  <si>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</si>
  <si>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</si>
  <si>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</si>
  <si>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</si>
  <si>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</si>
  <si>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</si>
  <si>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</si>
  <si>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</si>
  <si>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</si>
  <si>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</si>
  <si>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</si>
  <si>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</si>
  <si>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</si>
  <si>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</si>
  <si>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</si>
  <si>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</si>
  <si>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</si>
  <si>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</si>
  <si>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</si>
  <si>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</si>
  <si>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</si>
  <si>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</si>
  <si>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</si>
  <si>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</si>
  <si>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</si>
  <si>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</si>
  <si>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</si>
  <si>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</si>
  <si>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</si>
  <si>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</si>
  <si>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</si>
  <si>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</si>
  <si>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</si>
  <si>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</si>
  <si>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</si>
  <si>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</si>
  <si>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</si>
  <si>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</si>
  <si>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</si>
  <si>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</si>
  <si>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</si>
  <si>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</si>
  <si>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</si>
  <si>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</si>
  <si>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</si>
  <si>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</si>
  <si>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</si>
  <si>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</si>
  <si>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</si>
  <si>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</si>
  <si>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</si>
  <si>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</si>
  <si>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</si>
  <si>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</si>
  <si>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</si>
  <si>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</si>
  <si>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</si>
  <si>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</si>
  <si>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</si>
  <si>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</si>
  <si>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</si>
  <si>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</si>
  <si>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</si>
  <si>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</si>
  <si>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</si>
  <si>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</si>
  <si>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</si>
  <si>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</si>
  <si>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</si>
  <si>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</si>
  <si>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</si>
  <si>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</si>
  <si>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</si>
  <si>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</si>
  <si>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</si>
  <si>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</si>
  <si>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</si>
  <si>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</si>
  <si>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</si>
  <si>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</si>
  <si>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</si>
  <si>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</si>
  <si>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</si>
  <si>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</si>
  <si>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</si>
  <si>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</si>
  <si>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</si>
  <si>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</si>
  <si>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</si>
  <si>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</si>
  <si>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</si>
  <si>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</si>
  <si>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</si>
  <si>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</si>
  <si>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</si>
  <si>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</si>
  <si>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</si>
  <si>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</si>
  <si>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</si>
  <si>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</si>
  <si>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</si>
  <si>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</si>
  <si>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</si>
  <si>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</si>
  <si>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</si>
  <si>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</si>
  <si>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</si>
  <si>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</si>
  <si>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</si>
  <si>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</si>
  <si>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</si>
  <si>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</si>
  <si>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</si>
  <si>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</si>
  <si>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</si>
  <si>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</si>
  <si>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</si>
  <si>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</si>
  <si>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</si>
  <si>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</si>
  <si>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</si>
  <si>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</si>
  <si>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</si>
  <si>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</si>
  <si>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</si>
  <si>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</si>
  <si>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</si>
  <si>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</si>
  <si>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</si>
  <si>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</si>
  <si>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</si>
  <si>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</si>
  <si>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</si>
  <si>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</si>
  <si>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</si>
  <si>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</si>
  <si>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</si>
  <si>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</si>
  <si>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</si>
  <si>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</si>
  <si>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</si>
  <si>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</si>
  <si>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</si>
  <si>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</si>
  <si>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</si>
  <si>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</si>
  <si>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</si>
  <si>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</si>
  <si>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</si>
  <si>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</si>
  <si>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</si>
  <si>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</si>
  <si>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</si>
  <si>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</si>
  <si>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</si>
  <si>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</si>
  <si>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</si>
  <si>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</si>
  <si>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</si>
  <si>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</si>
  <si>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</si>
  <si>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</si>
  <si>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</si>
  <si>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</si>
  <si>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</si>
  <si>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</si>
  <si>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</si>
  <si>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</si>
  <si>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</si>
  <si>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</si>
  <si>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</si>
  <si>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</si>
  <si>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</si>
  <si>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</si>
  <si>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</si>
  <si>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</si>
  <si>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</si>
  <si>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</si>
  <si>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</si>
  <si>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</si>
  <si>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</si>
  <si>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</si>
  <si>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</si>
  <si>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</si>
  <si>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</si>
  <si>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</si>
  <si>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</si>
  <si>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</si>
  <si>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</si>
  <si>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</si>
  <si>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</si>
  <si>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</si>
  <si>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</si>
  <si>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</si>
  <si>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</si>
  <si>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</si>
  <si>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</si>
  <si>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</si>
  <si>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</si>
  <si>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</si>
  <si>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</si>
  <si>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</si>
  <si>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</si>
  <si>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</si>
  <si>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</si>
  <si>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</si>
  <si>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</si>
  <si>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</si>
  <si>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</si>
  <si>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</si>
  <si>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</si>
  <si>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</si>
  <si>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</si>
  <si>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</si>
  <si>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</si>
  <si>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</si>
  <si>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</si>
  <si>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</si>
  <si>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</si>
  <si>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</si>
  <si>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</si>
  <si>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</si>
  <si>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</si>
  <si>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</si>
  <si>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</si>
  <si>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</si>
  <si>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</si>
  <si>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</si>
  <si>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</si>
  <si>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</si>
  <si>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</si>
  <si>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</si>
  <si>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</si>
  <si>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</si>
  <si>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</si>
  <si>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</si>
  <si>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</si>
  <si>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</si>
  <si>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</si>
  <si>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</si>
  <si>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</si>
  <si>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</si>
  <si>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</si>
  <si>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</si>
  <si>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</si>
  <si>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</si>
  <si>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</si>
  <si>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</si>
  <si>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</si>
  <si>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</si>
  <si>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</si>
  <si>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</si>
  <si>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</si>
  <si>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</si>
  <si>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</si>
  <si>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</si>
  <si>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</si>
  <si>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</si>
  <si>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</si>
  <si>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</si>
  <si>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</si>
  <si>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</si>
  <si>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</si>
  <si>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</si>
  <si>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</si>
  <si>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</si>
  <si>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</si>
  <si>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</si>
  <si>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</si>
  <si>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</si>
  <si>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</si>
  <si>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</si>
  <si>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</si>
  <si>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</si>
  <si>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</si>
  <si>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</si>
  <si>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</si>
  <si>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</si>
  <si>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</si>
  <si>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</si>
  <si>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</si>
  <si>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</si>
  <si>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</si>
  <si>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</si>
  <si>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</si>
  <si>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</si>
  <si>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</si>
  <si>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</si>
  <si>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</si>
  <si>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</si>
  <si>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</si>
  <si>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</si>
  <si>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</si>
  <si>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</si>
  <si>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</si>
  <si>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</si>
  <si>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</si>
  <si>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</si>
  <si>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</si>
  <si>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</si>
  <si>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</si>
  <si>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</si>
  <si>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</si>
  <si>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</si>
  <si>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</si>
  <si>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</si>
  <si>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</si>
  <si>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</si>
  <si>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</si>
  <si>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</si>
  <si>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</si>
  <si>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</si>
  <si>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</si>
  <si>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</si>
  <si>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</si>
  <si>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</si>
  <si>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</si>
  <si>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</si>
  <si>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</si>
  <si>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</si>
  <si>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</si>
  <si>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</si>
  <si>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</si>
  <si>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</si>
  <si>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</si>
  <si>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</si>
  <si>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</si>
  <si>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</si>
  <si>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</si>
  <si>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</si>
  <si>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</si>
  <si>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</si>
  <si>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</si>
  <si>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</si>
  <si>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</si>
  <si>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</si>
  <si>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</si>
  <si>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</si>
  <si>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</si>
  <si>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</si>
  <si>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</si>
  <si>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</si>
  <si>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</si>
  <si>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</si>
  <si>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</si>
  <si>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</si>
  <si>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</si>
  <si>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</si>
  <si>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</si>
  <si>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</si>
  <si>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</si>
  <si>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</si>
  <si>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</si>
  <si>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</si>
  <si>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</si>
  <si>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</si>
  <si>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</si>
  <si>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</si>
  <si>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</si>
  <si>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</si>
  <si>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</si>
  <si>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</si>
  <si>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</si>
  <si>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</si>
  <si>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</si>
  <si>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</si>
  <si>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</si>
  <si>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</si>
  <si>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</si>
  <si>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</si>
  <si>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</si>
  <si>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</si>
  <si>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</si>
  <si>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</si>
  <si>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</si>
  <si>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</si>
  <si>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</si>
  <si>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</si>
  <si>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</si>
  <si>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</si>
  <si>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</si>
  <si>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</si>
  <si>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</si>
  <si>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</si>
  <si>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</si>
  <si>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</si>
  <si>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</si>
  <si>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</si>
  <si>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</si>
  <si>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</si>
  <si>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</si>
  <si>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</si>
  <si>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</si>
  <si>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</si>
  <si>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</si>
  <si>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</si>
  <si>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</si>
  <si>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</si>
  <si>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</si>
  <si>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</si>
  <si>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</si>
  <si>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</si>
  <si>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</si>
  <si>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</si>
  <si>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</si>
  <si>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</si>
  <si>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</si>
  <si>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</si>
  <si>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</si>
  <si>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</si>
  <si>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</si>
  <si>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</si>
  <si>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</si>
  <si>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</si>
  <si>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</si>
  <si>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</si>
  <si>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</si>
  <si>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</si>
  <si>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</si>
  <si>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</si>
  <si>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</si>
  <si>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</si>
  <si>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</si>
  <si>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</si>
  <si>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</si>
  <si>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</si>
  <si>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</si>
  <si>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</si>
  <si>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</si>
  <si>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</si>
  <si>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</si>
  <si>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</si>
  <si>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</si>
  <si>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</si>
  <si>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</si>
  <si>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</si>
  <si>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</si>
  <si>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</si>
  <si>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</si>
  <si>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</si>
  <si>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</si>
  <si>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</si>
  <si>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</si>
  <si>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</si>
  <si>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</si>
  <si>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</si>
  <si>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</si>
  <si>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</si>
  <si>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</si>
  <si>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</si>
  <si>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</si>
  <si>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</si>
  <si>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</si>
  <si>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</si>
  <si>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</si>
  <si>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</si>
  <si>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</si>
  <si>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</si>
  <si>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</si>
  <si>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</si>
  <si>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</si>
  <si>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</si>
  <si>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</si>
  <si>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</si>
  <si>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</si>
  <si>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</si>
  <si>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</si>
  <si>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</si>
  <si>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</si>
  <si>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</si>
  <si>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</si>
  <si>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</si>
  <si>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</si>
  <si>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</si>
  <si>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</si>
  <si>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</si>
  <si>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</si>
  <si>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</si>
  <si>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</si>
  <si>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</si>
  <si>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</si>
  <si>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</si>
  <si>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</si>
  <si>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</si>
  <si>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</si>
  <si>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</si>
  <si>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</si>
  <si>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</si>
  <si>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</si>
  <si>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</si>
  <si>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</si>
  <si>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</si>
  <si>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</si>
  <si>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</si>
  <si>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</si>
  <si>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</si>
  <si>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</si>
  <si>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</si>
  <si>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</si>
  <si>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</si>
  <si>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</si>
  <si>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</si>
  <si>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</si>
  <si>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</si>
  <si>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</si>
  <si>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</si>
  <si>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</si>
  <si>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</si>
  <si>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</si>
  <si>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</si>
  <si>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</si>
  <si>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</si>
  <si>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</si>
  <si>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</si>
  <si>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</si>
  <si>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</si>
  <si>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</si>
  <si>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</si>
  <si>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</si>
  <si>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</si>
  <si>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</si>
  <si>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</si>
  <si>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</si>
  <si>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</si>
  <si>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</si>
  <si>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</si>
  <si>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</si>
  <si>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</si>
  <si>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</si>
  <si>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</si>
  <si>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</si>
  <si>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</si>
  <si>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</si>
  <si>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</si>
  <si>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</si>
  <si>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</si>
  <si>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</si>
  <si>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</si>
  <si>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</si>
  <si>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</si>
  <si>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</si>
  <si>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</si>
  <si>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</si>
  <si>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</si>
  <si>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</si>
  <si>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</si>
  <si>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</si>
  <si>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</si>
  <si>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</si>
  <si>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</si>
  <si>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</si>
  <si>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</si>
  <si>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</si>
  <si>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</si>
  <si>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</si>
  <si>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</si>
  <si>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</si>
  <si>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</si>
  <si>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</si>
  <si>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</si>
  <si>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</si>
  <si>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</si>
  <si>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</si>
  <si>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</si>
  <si>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</si>
  <si>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</si>
  <si>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</si>
  <si>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</si>
  <si>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</si>
  <si>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</si>
  <si>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</si>
  <si>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</si>
  <si>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</si>
  <si>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</si>
  <si>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</si>
  <si>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</si>
  <si>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</si>
  <si>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</si>
  <si>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</si>
  <si>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</si>
  <si>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</si>
  <si>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</si>
  <si>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</si>
  <si>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</si>
  <si>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</si>
  <si>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</si>
  <si>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</si>
  <si>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</si>
  <si>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</si>
  <si>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</si>
  <si>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</si>
  <si>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</si>
  <si>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</si>
  <si>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</si>
  <si>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</si>
  <si>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</si>
  <si>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</si>
  <si>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</si>
  <si>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</si>
  <si>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</si>
  <si>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</si>
  <si>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</si>
  <si>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</si>
  <si>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</si>
  <si>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</si>
  <si>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</si>
  <si>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</si>
  <si>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</si>
  <si>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</si>
  <si>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</si>
  <si>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</si>
  <si>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</si>
  <si>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</si>
  <si>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</si>
  <si>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</si>
  <si>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</si>
  <si>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</si>
  <si>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</si>
  <si>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</si>
  <si>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</si>
  <si>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</si>
  <si>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</si>
  <si>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</si>
  <si>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</si>
  <si>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</si>
  <si>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</si>
  <si>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</si>
  <si>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</si>
  <si>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</si>
  <si>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</si>
  <si>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</si>
  <si>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</si>
  <si>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</si>
  <si>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</si>
  <si>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</si>
  <si>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</si>
  <si>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</si>
  <si>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</si>
  <si>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</si>
  <si>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</si>
  <si>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</si>
  <si>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</si>
  <si>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</si>
  <si>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</si>
  <si>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</si>
  <si>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</si>
  <si>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</si>
  <si>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</si>
  <si>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</si>
  <si>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</si>
  <si>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</si>
  <si>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</si>
  <si>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</si>
  <si>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</si>
  <si>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</si>
  <si>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</si>
  <si>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</si>
  <si>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</si>
  <si>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</si>
  <si>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</si>
  <si>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</si>
  <si>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</si>
  <si>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</si>
  <si>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</si>
  <si>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</si>
  <si>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</si>
  <si>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</si>
  <si>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</si>
  <si>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</si>
  <si>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</si>
  <si>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</si>
  <si>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</si>
  <si>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</si>
  <si>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</si>
  <si>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</si>
  <si>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</si>
  <si>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</si>
  <si>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</si>
  <si>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</si>
  <si>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</si>
  <si>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</si>
  <si>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</si>
  <si>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</si>
  <si>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</si>
  <si>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</si>
  <si>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</si>
  <si>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</si>
  <si>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</si>
  <si>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</si>
  <si>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</si>
  <si>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</si>
  <si>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</si>
  <si>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</si>
  <si>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</si>
  <si>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</si>
  <si>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</si>
  <si>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</si>
  <si>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</si>
  <si>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</si>
  <si>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</si>
  <si>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</si>
  <si>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</si>
  <si>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</si>
  <si>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</si>
  <si>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</si>
  <si>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</si>
  <si>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</si>
  <si>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</si>
  <si>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</si>
  <si>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</si>
  <si>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</si>
  <si>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</si>
  <si>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</si>
  <si>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</si>
  <si>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</si>
  <si>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</si>
  <si>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</si>
  <si>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</si>
  <si>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</si>
  <si>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</si>
  <si>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</si>
  <si>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</si>
  <si>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</si>
  <si>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</si>
  <si>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</si>
  <si>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</si>
  <si>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</si>
  <si>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</si>
  <si>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</si>
  <si>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</si>
  <si>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</si>
  <si>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</si>
  <si>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</si>
  <si>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</si>
  <si>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</si>
  <si>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</si>
  <si>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</si>
  <si>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</si>
  <si>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</si>
  <si>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</si>
  <si>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</si>
  <si>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</si>
  <si>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</si>
  <si>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</si>
  <si>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</si>
  <si>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</si>
  <si>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</si>
  <si>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</si>
  <si>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</si>
  <si>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</si>
  <si>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</si>
  <si>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</si>
  <si>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</si>
  <si>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</si>
  <si>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</si>
  <si>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</si>
  <si>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</si>
  <si>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</si>
  <si>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</si>
  <si>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</si>
  <si>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</si>
  <si>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</si>
  <si>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</si>
  <si>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</si>
  <si>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</si>
  <si>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</si>
  <si>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</si>
  <si>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</si>
  <si>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</si>
  <si>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</si>
  <si>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</si>
  <si>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</si>
  <si>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</si>
  <si>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</si>
  <si>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</si>
  <si>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</si>
  <si>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</si>
  <si>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</si>
  <si>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</si>
  <si>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</si>
  <si>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</si>
  <si>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</si>
  <si>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</si>
  <si>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</si>
  <si>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</si>
  <si>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</si>
  <si>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</si>
  <si>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</si>
  <si>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</si>
  <si>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</si>
  <si>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</si>
  <si>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</si>
  <si>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</si>
  <si>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</si>
  <si>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</si>
  <si>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</si>
  <si>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</si>
  <si>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</si>
  <si>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</si>
  <si>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</si>
  <si>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</si>
  <si>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</si>
  <si>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</si>
  <si>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</si>
  <si>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</si>
  <si>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</si>
  <si>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</si>
  <si>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</si>
  <si>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</si>
  <si>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</si>
  <si>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</si>
  <si>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</si>
  <si>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</si>
  <si>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</si>
  <si>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</si>
  <si>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</si>
  <si>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</si>
  <si>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</si>
  <si>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</si>
  <si>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</si>
  <si>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</si>
  <si>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</si>
  <si>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</si>
  <si>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</si>
  <si>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</si>
  <si>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</si>
  <si>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</si>
  <si>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</si>
  <si>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</si>
  <si>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</si>
  <si>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</si>
  <si>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</si>
  <si>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</si>
  <si>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</si>
  <si>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</si>
  <si>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</si>
  <si>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</si>
  <si>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</si>
  <si>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</si>
  <si>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</si>
  <si>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</si>
  <si>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</si>
  <si>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</si>
  <si>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</si>
  <si>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</si>
  <si>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</si>
  <si>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</si>
  <si>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</si>
  <si>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</si>
  <si>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</si>
  <si>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</si>
  <si>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</si>
  <si>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</si>
  <si>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</si>
  <si>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</si>
  <si>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</si>
  <si>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</si>
  <si>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</si>
  <si>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</si>
  <si>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</si>
  <si>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</si>
  <si>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</si>
  <si>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</si>
  <si>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</si>
  <si>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</si>
  <si>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</si>
  <si>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</si>
  <si>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</si>
  <si>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</si>
  <si>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</si>
  <si>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</si>
  <si>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</si>
  <si>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</si>
  <si>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</si>
  <si>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</si>
  <si>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</si>
  <si>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</si>
  <si>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</si>
  <si>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</si>
  <si>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</si>
  <si>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</si>
  <si>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</si>
  <si>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</si>
  <si>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</si>
  <si>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</si>
  <si>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</si>
  <si>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</si>
  <si>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</si>
  <si>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</si>
  <si>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</si>
  <si>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</si>
  <si>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</si>
  <si>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</si>
  <si>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</si>
  <si>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</si>
  <si>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</si>
  <si>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</si>
  <si>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</si>
  <si>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</si>
  <si>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</si>
  <si>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</si>
  <si>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</si>
  <si>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</si>
  <si>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</si>
  <si>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</si>
  <si>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</si>
  <si>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</si>
  <si>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</si>
  <si>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</si>
  <si>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</si>
  <si>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</si>
  <si>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</si>
  <si>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</si>
  <si>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</si>
  <si>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</si>
  <si>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</si>
  <si>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</si>
  <si>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</si>
  <si>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</si>
  <si>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</si>
  <si>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</si>
  <si>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</si>
  <si>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</si>
  <si>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</si>
  <si>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</si>
  <si>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</si>
  <si>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</si>
  <si>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</si>
  <si>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</si>
  <si>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</si>
  <si>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</si>
  <si>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</si>
  <si>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</si>
  <si>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</si>
  <si>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</si>
  <si>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</si>
  <si>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</si>
  <si>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</si>
  <si>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</si>
  <si>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</si>
  <si>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</si>
  <si>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</si>
  <si>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</si>
  <si>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</si>
  <si>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</si>
  <si>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</si>
  <si>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</si>
  <si>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</si>
  <si>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</si>
  <si>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</si>
  <si>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</si>
  <si>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</si>
  <si>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</si>
  <si>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</si>
  <si>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</si>
  <si>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</si>
  <si>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</si>
  <si>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</si>
  <si>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</si>
  <si>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</si>
  <si>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</si>
  <si>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</si>
  <si>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</si>
  <si>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</si>
  <si>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</si>
  <si>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</si>
  <si>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</si>
  <si>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</si>
  <si>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</si>
  <si>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</si>
  <si>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</si>
  <si>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</si>
  <si>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</si>
  <si>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</si>
  <si>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</si>
  <si>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</si>
  <si>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</si>
  <si>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</si>
  <si>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</si>
  <si>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</si>
  <si>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</si>
  <si>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</si>
  <si>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</si>
  <si>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</si>
  <si>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</si>
  <si>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</si>
  <si>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</si>
  <si>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</si>
  <si>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</si>
  <si>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</si>
  <si>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</si>
  <si>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</si>
  <si>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</si>
  <si>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</si>
  <si>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</si>
  <si>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</si>
  <si>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</si>
  <si>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</si>
  <si>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</si>
  <si>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</si>
  <si>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</si>
  <si>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</si>
  <si>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</si>
  <si>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</si>
  <si>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</si>
  <si>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</si>
  <si>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</si>
  <si>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</si>
  <si>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</si>
  <si>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</si>
  <si>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</si>
  <si>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</si>
  <si>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</si>
  <si>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</si>
  <si>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</si>
  <si>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</si>
  <si>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</si>
  <si>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</si>
  <si>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</si>
  <si>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</si>
  <si>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</si>
  <si>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</si>
  <si>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</si>
  <si>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</si>
  <si>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</si>
  <si>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</si>
  <si>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</si>
  <si>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</si>
  <si>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</si>
  <si>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</si>
  <si>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</si>
  <si>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</si>
  <si>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</si>
  <si>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</si>
  <si>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</si>
  <si>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</si>
  <si>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</si>
  <si>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</si>
  <si>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</si>
  <si>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</si>
  <si>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</si>
  <si>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</si>
  <si>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</si>
  <si>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</si>
  <si>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</si>
  <si>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</si>
  <si>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</si>
  <si>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</si>
  <si>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</si>
  <si>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</si>
  <si>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</si>
  <si>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</si>
  <si>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</si>
  <si>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</si>
  <si>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</si>
  <si>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</si>
  <si>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</si>
  <si>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</si>
  <si>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</si>
  <si>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</si>
  <si>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</si>
  <si>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</si>
  <si>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</si>
  <si>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</si>
  <si>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</si>
  <si>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</si>
  <si>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</si>
  <si>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</si>
  <si>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</si>
  <si>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</si>
  <si>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</si>
  <si>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</si>
  <si>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</si>
  <si>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</si>
  <si>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</si>
  <si>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</si>
  <si>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</si>
  <si>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</si>
  <si>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</si>
  <si>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</si>
  <si>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</si>
  <si>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</si>
  <si>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</si>
  <si>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</si>
  <si>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</si>
  <si>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</si>
  <si>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</si>
  <si>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</si>
  <si>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</si>
  <si>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</si>
  <si>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</si>
  <si>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</si>
  <si>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</si>
  <si>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</si>
  <si>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</si>
  <si>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</si>
  <si>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</si>
  <si>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</si>
  <si>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</si>
  <si>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</si>
  <si>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</si>
  <si>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</si>
  <si>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</si>
  <si>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</si>
  <si>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</si>
  <si>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</si>
  <si>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</si>
  <si>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</si>
  <si>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</si>
  <si>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</si>
  <si>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</si>
  <si>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</si>
  <si>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</si>
  <si>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</si>
  <si>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</si>
  <si>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</si>
  <si>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</si>
  <si>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</si>
  <si>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</si>
  <si>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</si>
  <si>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</si>
  <si>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</si>
  <si>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</si>
  <si>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</si>
  <si>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</si>
  <si>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</si>
  <si>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</si>
  <si>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</si>
  <si>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</si>
  <si>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</si>
  <si>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</si>
  <si>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</si>
  <si>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</si>
  <si>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</si>
  <si>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</si>
  <si>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</si>
  <si>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</si>
  <si>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</si>
  <si>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</si>
  <si>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</si>
  <si>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</si>
  <si>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</si>
  <si>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</si>
  <si>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</si>
  <si>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</si>
  <si>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</si>
  <si>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</si>
  <si>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</si>
  <si>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</si>
  <si>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</si>
  <si>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</si>
  <si>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</si>
  <si>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</si>
  <si>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</si>
  <si>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</si>
  <si>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</si>
  <si>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</si>
  <si>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</si>
  <si>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</si>
  <si>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</si>
  <si>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</si>
  <si>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</si>
  <si>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</si>
  <si>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</si>
  <si>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</si>
  <si>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</si>
  <si>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</si>
  <si>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</si>
  <si>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</si>
  <si>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</si>
  <si>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</si>
  <si>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</si>
  <si>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</si>
  <si>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</si>
  <si>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</si>
  <si>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</si>
  <si>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</si>
  <si>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</si>
  <si>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</si>
  <si>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</si>
  <si>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</si>
  <si>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</si>
  <si>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</si>
  <si>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</si>
  <si>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</si>
  <si>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</si>
  <si>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</si>
  <si>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</si>
  <si>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</si>
  <si>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</si>
  <si>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</si>
  <si>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</si>
  <si>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</si>
  <si>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</si>
  <si>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</si>
  <si>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</si>
  <si>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</si>
  <si>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</si>
  <si>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</si>
  <si>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</si>
  <si>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</si>
  <si>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</si>
  <si>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</si>
  <si>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</si>
  <si>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</si>
  <si>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</si>
  <si>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</si>
  <si>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</si>
  <si>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</si>
  <si>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</si>
  <si>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</si>
  <si>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</si>
  <si>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</si>
  <si>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</si>
  <si>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</si>
  <si>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</si>
  <si>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</si>
  <si>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</si>
  <si>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</si>
  <si>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</si>
  <si>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</si>
  <si>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</si>
  <si>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</si>
  <si>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</si>
  <si>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</si>
  <si>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</si>
  <si>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</si>
  <si>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</si>
  <si>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</si>
  <si>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</si>
  <si>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</si>
  <si>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</si>
  <si>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</si>
  <si>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</si>
  <si>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</si>
  <si>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</si>
  <si>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</si>
  <si>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</si>
  <si>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</si>
  <si>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</si>
  <si>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</si>
  <si>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</si>
  <si>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</si>
  <si>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</si>
  <si>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</si>
  <si>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</si>
  <si>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</si>
  <si>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</si>
  <si>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</si>
  <si>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</si>
  <si>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</si>
  <si>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</si>
  <si>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</si>
  <si>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</si>
  <si>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</si>
  <si>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</si>
  <si>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</si>
  <si>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</si>
  <si>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</si>
  <si>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</si>
  <si>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</si>
  <si>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</si>
  <si>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</si>
  <si>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</si>
  <si>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</si>
  <si>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</si>
  <si>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</si>
  <si>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</si>
  <si>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</si>
  <si>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</si>
  <si>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</si>
  <si>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</si>
  <si>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</si>
  <si>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</si>
  <si>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</si>
  <si>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</si>
  <si>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</si>
  <si>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</si>
  <si>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</si>
  <si>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</si>
  <si>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</si>
  <si>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</si>
  <si>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</si>
  <si>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</si>
  <si>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</si>
  <si>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</si>
  <si>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</si>
  <si>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</si>
  <si>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</si>
  <si>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</si>
  <si>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</si>
  <si>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</si>
  <si>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</si>
  <si>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</si>
  <si>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</si>
  <si>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</si>
  <si>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</si>
  <si>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</si>
  <si>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</si>
  <si>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</si>
  <si>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</si>
  <si>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</si>
  <si>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</si>
  <si>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</si>
  <si>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</si>
  <si>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</si>
  <si>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</si>
  <si>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</si>
  <si>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</si>
  <si>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</si>
  <si>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</si>
  <si>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</si>
  <si>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</si>
  <si>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</si>
  <si>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</si>
  <si>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</si>
  <si>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</si>
  <si>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</si>
  <si>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</si>
  <si>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</si>
  <si>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</si>
  <si>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</si>
  <si>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</si>
  <si>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</si>
  <si>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</si>
  <si>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</si>
  <si>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</si>
  <si>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</si>
  <si>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</si>
  <si>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</si>
  <si>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</si>
  <si>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</si>
  <si>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</si>
  <si>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</si>
  <si>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</si>
  <si>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</si>
  <si>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</si>
  <si>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</si>
  <si>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</si>
  <si>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</si>
  <si>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</si>
  <si>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</si>
  <si>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</si>
  <si>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</si>
  <si>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</si>
  <si>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</si>
  <si>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</si>
  <si>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</si>
  <si>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</si>
  <si>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</si>
  <si>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</si>
  <si>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</si>
  <si>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</si>
  <si>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</si>
  <si>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</si>
  <si>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</si>
  <si>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</si>
  <si>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</si>
  <si>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</si>
  <si>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</si>
  <si>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</si>
  <si>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</si>
  <si>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</si>
  <si>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</si>
  <si>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</si>
  <si>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</si>
  <si>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</si>
  <si>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</si>
  <si>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</si>
  <si>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</si>
  <si>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</si>
  <si>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</si>
  <si>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</si>
  <si>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</si>
  <si>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</si>
  <si>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</si>
  <si>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</si>
  <si>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</si>
  <si>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</si>
  <si>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</si>
  <si>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</si>
  <si>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</si>
  <si>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</si>
  <si>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</si>
  <si>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</si>
  <si>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</si>
  <si>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</si>
  <si>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</si>
  <si>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</si>
  <si>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</si>
  <si>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</si>
  <si>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</si>
  <si>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</si>
  <si>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</si>
  <si>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</si>
  <si>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</si>
  <si>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</si>
  <si>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</si>
  <si>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</si>
  <si>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</si>
  <si>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</si>
  <si>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</si>
  <si>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</si>
  <si>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</si>
  <si>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</si>
  <si>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</si>
  <si>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</si>
  <si>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</si>
  <si>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</si>
  <si>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</si>
  <si>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</si>
  <si>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</si>
  <si>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</si>
  <si>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</si>
  <si>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</si>
  <si>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</si>
  <si>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</si>
  <si>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</si>
  <si>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</si>
  <si>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</si>
  <si>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</si>
  <si>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</si>
  <si>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</si>
  <si>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</si>
  <si>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</si>
  <si>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</si>
  <si>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</si>
  <si>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</si>
  <si>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</si>
  <si>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</si>
  <si>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</si>
  <si>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</si>
  <si>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</si>
  <si>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</si>
  <si>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</si>
  <si>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</si>
  <si>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</si>
  <si>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</si>
  <si>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</si>
  <si>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</si>
  <si>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</si>
  <si>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</si>
  <si>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</si>
  <si>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</si>
  <si>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</si>
  <si>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</si>
  <si>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</si>
  <si>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</si>
  <si>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</si>
  <si>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</si>
  <si>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</si>
  <si>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</si>
  <si>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</si>
  <si>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</si>
  <si>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</si>
  <si>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</si>
  <si>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</si>
  <si>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</si>
  <si>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</si>
  <si>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</si>
  <si>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</si>
  <si>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</si>
  <si>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</si>
  <si>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</si>
  <si>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</si>
  <si>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</si>
  <si>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</si>
  <si>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</si>
  <si>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</si>
  <si>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</si>
  <si>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</si>
  <si>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</si>
  <si>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</si>
  <si>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</si>
  <si>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</si>
  <si>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</si>
  <si>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</si>
  <si>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</si>
  <si>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</si>
  <si>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</si>
  <si>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</si>
  <si>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</si>
  <si>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</si>
  <si>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</si>
  <si>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</si>
  <si>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</si>
  <si>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</si>
  <si>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</si>
  <si>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</si>
  <si>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</si>
  <si>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</si>
  <si>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</si>
  <si>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</si>
  <si>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</si>
  <si>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</si>
  <si>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</si>
  <si>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</si>
  <si>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</si>
  <si>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</si>
  <si>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</si>
  <si>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</si>
  <si>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</si>
  <si>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</si>
  <si>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</si>
  <si>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</si>
  <si>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</si>
  <si>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</si>
  <si>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</si>
  <si>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</si>
  <si>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</si>
  <si>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</si>
  <si>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</si>
  <si>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</si>
  <si>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</si>
  <si>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</si>
  <si>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</si>
  <si>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</si>
  <si>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</si>
  <si>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</si>
  <si>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</si>
  <si>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</si>
  <si>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</si>
  <si>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</si>
  <si>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</si>
  <si>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</si>
  <si>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</si>
  <si>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</si>
  <si>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</si>
  <si>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</si>
  <si>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</si>
  <si>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</si>
  <si>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</si>
  <si>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</si>
  <si>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</si>
  <si>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</si>
  <si>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</si>
  <si>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</si>
  <si>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</si>
  <si>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</si>
  <si>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</si>
  <si>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</si>
  <si>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</si>
  <si>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</si>
  <si>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</si>
  <si>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</si>
  <si>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</si>
  <si>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</si>
  <si>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</si>
  <si>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</si>
  <si>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</si>
  <si>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</si>
  <si>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</si>
  <si>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</si>
  <si>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</si>
  <si>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</si>
  <si>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</si>
  <si>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</si>
  <si>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</si>
  <si>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</si>
  <si>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</si>
  <si>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</si>
  <si>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</si>
  <si>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</si>
  <si>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</si>
  <si>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</si>
  <si>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</si>
  <si>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</si>
  <si>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</si>
  <si>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</si>
  <si>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</si>
  <si>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</si>
  <si>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</si>
  <si>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</si>
  <si>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</si>
  <si>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</si>
  <si>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</si>
  <si>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</si>
  <si>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</si>
  <si>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</si>
  <si>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</si>
  <si>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</si>
  <si>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</si>
  <si>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</si>
  <si>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</si>
  <si>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</si>
  <si>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</si>
  <si>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</si>
  <si>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</si>
  <si>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</si>
  <si>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</si>
  <si>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</si>
  <si>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</si>
  <si>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</si>
  <si>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</si>
  <si>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</si>
  <si>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</si>
  <si>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</si>
  <si>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</si>
  <si>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</si>
  <si>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</si>
  <si>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</si>
  <si>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</si>
  <si>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</si>
  <si>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</si>
  <si>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</si>
  <si>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</si>
  <si>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</si>
  <si>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</si>
  <si>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</si>
  <si>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</si>
  <si>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</si>
  <si>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</si>
  <si>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</si>
  <si>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</si>
  <si>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</si>
  <si>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</si>
  <si>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</si>
  <si>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</si>
  <si>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</si>
  <si>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</si>
  <si>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</si>
  <si>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</si>
  <si>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</si>
  <si>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</si>
  <si>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</si>
  <si>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</si>
  <si>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</si>
  <si>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</si>
  <si>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</si>
  <si>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</si>
  <si>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</si>
  <si>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</si>
  <si>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</si>
  <si>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</si>
  <si>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</si>
  <si>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</si>
  <si>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</si>
  <si>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</si>
  <si>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</si>
  <si>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</si>
  <si>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</si>
  <si>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</si>
  <si>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</si>
  <si>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</si>
  <si>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</si>
  <si>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</si>
  <si>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</si>
  <si>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</si>
  <si>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</si>
  <si>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</si>
  <si>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</si>
  <si>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</si>
  <si>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</si>
  <si>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</si>
  <si>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</si>
  <si>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</si>
  <si>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</si>
  <si>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</si>
  <si>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</si>
  <si>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</si>
  <si>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</si>
  <si>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</si>
  <si>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</si>
  <si>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</si>
  <si>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</si>
  <si>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</si>
  <si>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</si>
  <si>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</si>
  <si>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</si>
  <si>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</si>
  <si>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</si>
  <si>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</si>
  <si>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</si>
  <si>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</si>
  <si>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</si>
  <si>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</si>
  <si>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</si>
  <si>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</si>
  <si>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</si>
  <si>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</si>
  <si>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</si>
  <si>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</si>
  <si>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</si>
  <si>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</si>
  <si>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</si>
  <si>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</si>
  <si>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</si>
  <si>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</si>
  <si>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</si>
  <si>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</si>
  <si>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</si>
  <si>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</si>
  <si>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</si>
  <si>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</si>
  <si>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</si>
  <si>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</si>
  <si>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</si>
  <si>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</si>
  <si>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</si>
  <si>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</si>
  <si>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</si>
  <si>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</si>
  <si>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</si>
  <si>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</si>
  <si>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</si>
  <si>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</si>
  <si>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</si>
  <si>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</si>
  <si>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</si>
  <si>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</si>
  <si>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</si>
  <si>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</si>
  <si>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</si>
  <si>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</si>
  <si>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</si>
  <si>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</si>
  <si>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</si>
  <si>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</si>
  <si>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</si>
  <si>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</si>
  <si>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</si>
  <si>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</si>
  <si>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</si>
  <si>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</si>
  <si>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</si>
  <si>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</si>
  <si>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</si>
  <si>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</si>
  <si>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</si>
  <si>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</si>
  <si>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</si>
  <si>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</si>
  <si>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</si>
  <si>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</si>
  <si>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</si>
  <si>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</si>
  <si>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</si>
  <si>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</si>
  <si>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</si>
  <si>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</si>
  <si>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</si>
  <si>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</si>
  <si>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</si>
  <si>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</si>
  <si>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</si>
  <si>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</si>
  <si>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</si>
  <si>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</si>
  <si>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</si>
  <si>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</si>
  <si>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</si>
  <si>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</si>
  <si>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</si>
  <si>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</si>
  <si>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</si>
  <si>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</si>
  <si>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</si>
  <si>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</si>
  <si>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</si>
  <si>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</si>
  <si>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</si>
  <si>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</si>
  <si>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</si>
  <si>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</si>
  <si>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</si>
  <si>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</si>
  <si>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</si>
  <si>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</si>
  <si>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</si>
  <si>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</si>
  <si>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</si>
  <si>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</si>
  <si>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</si>
  <si>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</si>
  <si>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</si>
  <si>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</si>
  <si>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</si>
  <si>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</si>
  <si>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</si>
  <si>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</si>
  <si>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</si>
  <si>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</si>
  <si>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</si>
  <si>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</si>
  <si>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</si>
  <si>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</si>
  <si>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</si>
  <si>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</si>
  <si>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</si>
  <si>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</si>
  <si>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</si>
  <si>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</si>
  <si>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</si>
  <si>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</si>
  <si>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</si>
  <si>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</si>
  <si>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</si>
  <si>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</si>
  <si>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</si>
  <si>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</si>
  <si>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</si>
  <si>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</si>
  <si>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</si>
  <si>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</si>
  <si>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</si>
  <si>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</si>
  <si>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</si>
  <si>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</si>
  <si>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</si>
  <si>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</si>
  <si>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</si>
  <si>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</si>
  <si>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</si>
  <si>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</si>
  <si>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</si>
  <si>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</si>
  <si>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</si>
  <si>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</si>
  <si>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</si>
  <si>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</si>
  <si>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</si>
  <si>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</si>
  <si>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</si>
  <si>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</si>
  <si>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</si>
  <si>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</si>
  <si>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</si>
  <si>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</si>
  <si>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</si>
  <si>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</si>
  <si>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</si>
  <si>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</si>
  <si>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</si>
  <si>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</si>
  <si>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</si>
  <si>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</si>
  <si>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</si>
  <si>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</si>
  <si>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</si>
  <si>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</si>
  <si>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</si>
  <si>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</si>
  <si>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</si>
  <si>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</si>
  <si>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</si>
  <si>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</si>
  <si>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</si>
  <si>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</si>
  <si>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</si>
  <si>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</si>
  <si>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</si>
  <si>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</si>
  <si>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</si>
  <si>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</si>
  <si>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</si>
  <si>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</si>
  <si>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</si>
  <si>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</si>
  <si>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</si>
  <si>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</si>
  <si>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</si>
  <si>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</si>
  <si>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</si>
  <si>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</si>
  <si>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</si>
  <si>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</si>
  <si>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</si>
  <si>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</si>
  <si>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</si>
  <si>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</si>
  <si>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</si>
  <si>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</si>
  <si>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</si>
  <si>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</si>
  <si>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</si>
  <si>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</si>
  <si>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</si>
  <si>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</si>
  <si>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</si>
  <si>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</si>
  <si>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</si>
  <si>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</si>
  <si>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</si>
  <si>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</si>
  <si>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</si>
  <si>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</si>
  <si>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</si>
  <si>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</si>
  <si>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</si>
  <si>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</si>
  <si>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</si>
  <si>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</si>
  <si>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</si>
  <si>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</si>
  <si>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</si>
  <si>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</si>
  <si>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</si>
  <si>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</si>
  <si>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</si>
  <si>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</si>
  <si>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</si>
  <si>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</si>
  <si>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</si>
  <si>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</si>
  <si>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</si>
  <si>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</si>
  <si>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</si>
  <si>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</si>
  <si>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</si>
  <si>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</si>
  <si>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</si>
  <si>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</si>
  <si>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</si>
  <si>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</si>
  <si>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</si>
  <si>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</si>
  <si>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</si>
  <si>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</si>
  <si>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</si>
  <si>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</si>
  <si>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</si>
  <si>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</si>
  <si>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</si>
  <si>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</si>
  <si>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</si>
  <si>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</si>
  <si>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</si>
  <si>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</si>
  <si>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</si>
  <si>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</si>
  <si>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</si>
  <si>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</si>
  <si>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</si>
  <si>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</si>
  <si>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</si>
  <si>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</si>
  <si>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</si>
  <si>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</si>
  <si>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</si>
  <si>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</si>
  <si>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</si>
  <si>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</si>
  <si>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</si>
  <si>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</si>
  <si>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</si>
  <si>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</si>
  <si>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</si>
  <si>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</si>
  <si>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</si>
  <si>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</si>
  <si>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</si>
  <si>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</si>
  <si>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</si>
  <si>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</si>
  <si>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</si>
  <si>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</si>
  <si>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</si>
  <si>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</si>
  <si>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</si>
  <si>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</si>
  <si>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</si>
  <si>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</si>
  <si>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</si>
  <si>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</si>
  <si>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</si>
  <si>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</si>
  <si>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</si>
  <si>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</si>
  <si>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</si>
  <si>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</si>
  <si>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</si>
  <si>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</si>
  <si>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</si>
  <si>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</si>
  <si>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</si>
  <si>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</si>
  <si>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</si>
  <si>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</si>
  <si>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</si>
  <si>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</si>
  <si>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</si>
  <si>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</si>
  <si>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</si>
  <si>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</si>
  <si>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</si>
  <si>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</si>
  <si>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</si>
  <si>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</si>
  <si>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</si>
  <si>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</si>
  <si>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</si>
  <si>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</si>
  <si>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</si>
  <si>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</si>
  <si>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</si>
  <si>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</si>
  <si>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</si>
  <si>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</si>
  <si>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</si>
  <si>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</si>
  <si>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</si>
  <si>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</si>
  <si>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</si>
  <si>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</si>
  <si>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</si>
  <si>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</si>
  <si>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</si>
  <si>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</si>
  <si>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</si>
  <si>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</si>
  <si>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</si>
  <si>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</si>
  <si>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</si>
  <si>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</si>
  <si>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</si>
  <si>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</si>
  <si>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</si>
  <si>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</si>
  <si>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</si>
  <si>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</si>
  <si>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</si>
  <si>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</si>
  <si>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</si>
  <si>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</si>
  <si>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</si>
  <si>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</si>
  <si>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</si>
  <si>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</si>
  <si>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</si>
  <si>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</si>
  <si>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</si>
  <si>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</si>
  <si>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</si>
  <si>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</si>
  <si>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</si>
  <si>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</si>
  <si>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</si>
  <si>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</si>
  <si>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</si>
  <si>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</si>
  <si>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</si>
  <si>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</si>
  <si>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</si>
  <si>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</si>
  <si>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</si>
  <si>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</si>
  <si>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</si>
  <si>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</si>
  <si>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</si>
  <si>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</si>
  <si>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</si>
  <si>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</si>
  <si>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</si>
  <si>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</si>
  <si>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</si>
  <si>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</si>
  <si>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</si>
  <si>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</si>
  <si>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</si>
  <si>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</si>
  <si>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</si>
  <si>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</si>
  <si>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</si>
  <si>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</si>
  <si>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</si>
  <si>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</si>
  <si>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</si>
  <si>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</si>
  <si>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</si>
  <si>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</si>
  <si>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</si>
  <si>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</si>
  <si>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</si>
  <si>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</si>
  <si>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</si>
  <si>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</si>
  <si>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</si>
  <si>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</si>
  <si>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</si>
  <si>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</si>
  <si>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</si>
  <si>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</si>
  <si>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</si>
  <si>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</si>
  <si>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</si>
  <si>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</si>
  <si>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</si>
  <si>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</si>
  <si>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</si>
  <si>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</si>
  <si>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</si>
  <si>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</si>
  <si>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</si>
  <si>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</si>
  <si>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</si>
  <si>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</si>
  <si>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</si>
  <si>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</si>
  <si>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</si>
  <si>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</si>
  <si>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</si>
  <si>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</si>
  <si>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</si>
  <si>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</si>
  <si>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</si>
  <si>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</si>
  <si>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</si>
  <si>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</si>
  <si>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</si>
  <si>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</si>
  <si>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</si>
  <si>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</si>
  <si>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</si>
  <si>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</si>
  <si>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</si>
  <si>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</si>
  <si>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</si>
  <si>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</si>
  <si>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</si>
  <si>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</si>
  <si>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</si>
  <si>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</si>
  <si>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</si>
  <si>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</si>
  <si>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</si>
  <si>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</si>
  <si>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</si>
  <si>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</si>
  <si>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</si>
  <si>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</si>
  <si>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</si>
  <si>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</si>
  <si>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</si>
  <si>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</si>
  <si>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</si>
  <si>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</si>
  <si>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</si>
  <si>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</si>
  <si>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</si>
  <si>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</si>
  <si>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</si>
  <si>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</si>
  <si>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</si>
  <si>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</si>
  <si>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</si>
  <si>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</si>
  <si>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</si>
  <si>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</si>
  <si>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</si>
  <si>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</si>
  <si>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</si>
  <si>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</si>
  <si>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</si>
  <si>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</si>
  <si>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</si>
  <si>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</si>
  <si>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</si>
  <si>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</si>
  <si>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</si>
  <si>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</si>
  <si>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</si>
  <si>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</si>
  <si>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</si>
  <si>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</si>
  <si>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</si>
  <si>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</si>
  <si>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</si>
  <si>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</si>
  <si>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</si>
  <si>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</si>
  <si>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</si>
  <si>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</si>
  <si>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</si>
  <si>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</si>
  <si>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</si>
  <si>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</si>
  <si>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</si>
  <si>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</si>
  <si>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</si>
  <si>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</si>
  <si>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</si>
  <si>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</si>
  <si>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</si>
  <si>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</si>
  <si>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</si>
  <si>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</si>
  <si>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</si>
  <si>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</si>
  <si>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</si>
  <si>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</si>
  <si>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</si>
  <si>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</si>
  <si>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</si>
  <si>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</si>
  <si>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</si>
  <si>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</si>
  <si>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</si>
  <si>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</si>
  <si>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</si>
  <si>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</si>
  <si>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</si>
  <si>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</si>
  <si>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</si>
  <si>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</si>
  <si>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</si>
  <si>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</si>
  <si>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</si>
  <si>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</si>
  <si>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</si>
  <si>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</si>
  <si>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</si>
  <si>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</si>
  <si>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</si>
  <si>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</si>
  <si>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</si>
  <si>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</si>
  <si>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</si>
  <si>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</si>
  <si>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</si>
  <si>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</si>
  <si>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</si>
  <si>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</si>
  <si>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</si>
  <si>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</si>
  <si>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</si>
  <si>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</si>
  <si>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</si>
  <si>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</si>
  <si>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</si>
  <si>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</si>
  <si>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</si>
  <si>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</si>
  <si>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</si>
  <si>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</si>
  <si>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</si>
  <si>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</si>
  <si>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</si>
  <si>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</si>
  <si>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</si>
  <si>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</si>
  <si>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</si>
  <si>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</si>
  <si>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</si>
  <si>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</si>
  <si>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</si>
  <si>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</si>
  <si>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</si>
  <si>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</si>
  <si>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</si>
  <si>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</si>
  <si>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</si>
  <si>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</si>
  <si>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</si>
  <si>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</si>
  <si>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</si>
  <si>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</si>
  <si>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</si>
  <si>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</si>
  <si>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</si>
  <si>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</si>
  <si>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</si>
  <si>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</si>
  <si>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</si>
  <si>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</si>
  <si>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</si>
  <si>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</si>
  <si>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</si>
  <si>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</si>
  <si>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</si>
  <si>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</si>
  <si>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</si>
  <si>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</si>
  <si>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</si>
  <si>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</si>
  <si>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</si>
  <si>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</si>
  <si>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</si>
  <si>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</si>
  <si>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</si>
  <si>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</si>
  <si>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</si>
  <si>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</si>
  <si>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</si>
  <si>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</si>
  <si>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</si>
  <si>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</si>
  <si>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</si>
  <si>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</si>
  <si>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</si>
  <si>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</si>
  <si>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</si>
  <si>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</si>
  <si>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</si>
  <si>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</si>
  <si>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</si>
  <si>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</si>
  <si>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</si>
  <si>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</si>
  <si>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</si>
  <si>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</si>
  <si>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</si>
  <si>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</si>
  <si>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</si>
  <si>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</si>
  <si>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</si>
  <si>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</si>
  <si>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</si>
  <si>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</si>
  <si>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</si>
  <si>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</si>
  <si>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</si>
  <si>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</si>
  <si>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</si>
  <si>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</si>
  <si>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</si>
  <si>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</si>
  <si>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</si>
  <si>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</si>
  <si>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</si>
  <si>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</si>
  <si>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</si>
  <si>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</si>
  <si>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</si>
  <si>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</si>
  <si>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</si>
  <si>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</si>
  <si>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</si>
  <si>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</si>
  <si>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</si>
  <si>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</si>
  <si>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</si>
  <si>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</si>
  <si>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</si>
  <si>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</si>
  <si>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</si>
  <si>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</si>
  <si>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</si>
  <si>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</si>
  <si>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</si>
  <si>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</si>
  <si>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</si>
  <si>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</si>
  <si>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</si>
  <si>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</si>
  <si>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</si>
  <si>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</si>
  <si>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</si>
  <si>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</si>
  <si>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</si>
  <si>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</si>
  <si>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</si>
  <si>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</si>
  <si>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</si>
  <si>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</si>
  <si>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</si>
  <si>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</si>
  <si>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</si>
  <si>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</si>
  <si>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</si>
  <si>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</si>
  <si>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</si>
  <si>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</si>
  <si>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</si>
  <si>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</si>
  <si>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</si>
  <si>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</si>
  <si>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</si>
  <si>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</si>
  <si>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</si>
  <si>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</si>
  <si>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</si>
  <si>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</si>
  <si>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</si>
  <si>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</si>
  <si>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</si>
  <si>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</si>
  <si>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</si>
  <si>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</si>
  <si>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</si>
  <si>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</si>
  <si>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</si>
  <si>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</si>
  <si>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</si>
  <si>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</si>
  <si>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</si>
  <si>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</si>
  <si>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</si>
  <si>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</si>
  <si>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</si>
  <si>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</si>
  <si>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</si>
  <si>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</si>
  <si>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</si>
  <si>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</si>
  <si>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</si>
  <si>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</si>
  <si>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</si>
  <si>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</si>
  <si>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</si>
  <si>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</si>
  <si>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</si>
  <si>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</si>
  <si>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</si>
  <si>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</si>
  <si>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</si>
  <si>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</si>
  <si>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</si>
  <si>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</si>
  <si>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</si>
  <si>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</si>
  <si>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</si>
  <si>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</si>
  <si>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</si>
  <si>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</si>
  <si>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</si>
  <si>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</si>
  <si>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</si>
  <si>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</si>
  <si>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</si>
  <si>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</si>
  <si>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</si>
  <si>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</si>
  <si>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</si>
  <si>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</si>
  <si>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</si>
  <si>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</si>
  <si>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</si>
  <si>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</si>
  <si>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</si>
  <si>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</si>
  <si>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</si>
  <si>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</si>
  <si>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</si>
  <si>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</si>
  <si>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</si>
  <si>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</si>
  <si>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</si>
  <si>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</si>
  <si>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</si>
  <si>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</si>
  <si>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</si>
  <si>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</si>
  <si>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</si>
  <si>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</si>
  <si>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</si>
  <si>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</si>
  <si>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</si>
  <si>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</si>
  <si>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</si>
  <si>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</si>
  <si>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</si>
  <si>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</si>
  <si>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</si>
  <si>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</si>
  <si>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</si>
  <si>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</si>
  <si>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</si>
  <si>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</si>
  <si>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</si>
  <si>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</si>
  <si>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</si>
  <si>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</si>
  <si>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</si>
  <si>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</si>
  <si>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</si>
  <si>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</si>
  <si>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</si>
  <si>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</si>
  <si>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</si>
  <si>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</si>
  <si>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</si>
  <si>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</si>
  <si>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</si>
  <si>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</si>
  <si>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</si>
  <si>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</si>
  <si>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</si>
  <si>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</si>
  <si>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</si>
  <si>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</si>
  <si>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</si>
  <si>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</si>
  <si>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</si>
  <si>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</si>
  <si>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</si>
  <si>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</si>
  <si>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</si>
  <si>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</si>
  <si>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</si>
  <si>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</si>
  <si>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</si>
  <si>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</si>
  <si>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</si>
  <si>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</si>
  <si>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</si>
  <si>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</si>
  <si>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</si>
  <si>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</si>
  <si>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</si>
  <si>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</si>
  <si>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</si>
  <si>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</si>
  <si>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</si>
  <si>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</si>
  <si>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</si>
  <si>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</si>
  <si>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</si>
  <si>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</si>
  <si>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</si>
  <si>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</si>
  <si>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</si>
  <si>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</si>
  <si>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</si>
  <si>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</si>
  <si>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</si>
  <si>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</si>
  <si>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</si>
  <si>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</si>
  <si>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</si>
  <si>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</si>
  <si>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</si>
  <si>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</si>
  <si>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</si>
  <si>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</si>
  <si>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</si>
  <si>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</si>
  <si>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</si>
  <si>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</si>
  <si>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</si>
  <si>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</si>
  <si>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</si>
  <si>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</si>
  <si>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</si>
  <si>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</si>
  <si>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</si>
  <si>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</si>
  <si>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</si>
  <si>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</si>
  <si>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</si>
  <si>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</si>
  <si>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</si>
  <si>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</si>
  <si>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</si>
  <si>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</si>
  <si>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</si>
  <si>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</si>
  <si>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</si>
  <si>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</si>
  <si>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</si>
  <si>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</si>
  <si>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</si>
  <si>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</si>
  <si>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</si>
  <si>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</si>
  <si>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</si>
  <si>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</si>
  <si>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</si>
  <si>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</si>
  <si>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</si>
  <si>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</si>
  <si>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</si>
  <si>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</si>
  <si>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</si>
  <si>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</si>
  <si>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</si>
  <si>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</si>
  <si>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</si>
  <si>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</si>
  <si>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</si>
  <si>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</si>
  <si>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</si>
  <si>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</si>
  <si>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</si>
  <si>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</si>
  <si>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</si>
  <si>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</si>
  <si>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</si>
  <si>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</si>
  <si>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</si>
  <si>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</si>
  <si>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</si>
  <si>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</si>
  <si>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</si>
  <si>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</si>
  <si>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</si>
  <si>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</si>
  <si>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</si>
  <si>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</si>
  <si>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</si>
  <si>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</si>
  <si>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</si>
  <si>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</si>
  <si>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</si>
  <si>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</si>
  <si>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</si>
  <si>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</si>
  <si>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</si>
  <si>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</si>
  <si>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</si>
  <si>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</si>
  <si>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</si>
  <si>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</si>
  <si>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</si>
  <si>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</si>
  <si>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</si>
  <si>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</si>
  <si>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</si>
  <si>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</si>
  <si>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</si>
  <si>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</si>
  <si>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</si>
  <si>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</si>
  <si>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</si>
  <si>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</si>
  <si>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</si>
  <si>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</si>
  <si>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</si>
  <si>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</si>
  <si>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</si>
  <si>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</si>
  <si>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</si>
  <si>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</si>
  <si>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</si>
  <si>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</si>
  <si>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</si>
  <si>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</si>
  <si>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</si>
  <si>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</si>
  <si>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</si>
  <si>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</si>
  <si>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</si>
  <si>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</si>
  <si>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</si>
  <si>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</si>
  <si>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</si>
  <si>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</si>
  <si>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</si>
  <si>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</si>
  <si>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</si>
  <si>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</si>
  <si>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</si>
  <si>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</si>
  <si>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</si>
  <si>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</si>
  <si>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</si>
  <si>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</si>
  <si>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</si>
  <si>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</si>
  <si>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</si>
  <si>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</si>
  <si>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</si>
  <si>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</si>
  <si>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</si>
  <si>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</si>
  <si>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</si>
  <si>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</si>
  <si>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</si>
  <si>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</si>
  <si>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</si>
  <si>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</si>
  <si>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</si>
  <si>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</si>
  <si>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</si>
  <si>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</si>
  <si>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</si>
  <si>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</si>
  <si>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</si>
  <si>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</si>
  <si>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</si>
  <si>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</si>
  <si>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</si>
  <si>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</si>
  <si>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</si>
  <si>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</si>
  <si>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</si>
  <si>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</si>
  <si>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</si>
  <si>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</si>
  <si>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</si>
  <si>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</si>
  <si>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</si>
  <si>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</si>
  <si>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</si>
  <si>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</si>
  <si>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</si>
  <si>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</si>
  <si>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</si>
  <si>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</si>
  <si>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</si>
  <si>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</si>
  <si>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</si>
  <si>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</si>
  <si>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</si>
  <si>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</si>
  <si>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</si>
  <si>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</si>
  <si>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</si>
  <si>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</si>
  <si>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</si>
  <si>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</si>
  <si>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</si>
  <si>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</si>
  <si>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</si>
  <si>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</si>
  <si>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</si>
  <si>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</si>
  <si>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</si>
  <si>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</si>
  <si>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</si>
  <si>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</si>
  <si>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</si>
  <si>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</si>
  <si>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</si>
  <si>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</si>
  <si>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</si>
  <si>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</si>
  <si>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</si>
  <si>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</si>
  <si>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</si>
  <si>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</si>
  <si>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</si>
  <si>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</si>
  <si>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</si>
  <si>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</si>
  <si>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</si>
  <si>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</si>
  <si>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</si>
  <si>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</si>
  <si>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</si>
  <si>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</si>
  <si>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</si>
  <si>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</si>
  <si>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</si>
  <si>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</si>
  <si>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</si>
  <si>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</si>
  <si>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</si>
  <si>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</si>
  <si>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</si>
  <si>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</si>
  <si>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</si>
  <si>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</si>
  <si>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</si>
  <si>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</si>
  <si>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</si>
  <si>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</si>
  <si>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</si>
  <si>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</si>
  <si>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</si>
  <si>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</si>
  <si>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</si>
  <si>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</si>
  <si>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</si>
  <si>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</si>
  <si>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</si>
  <si>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</si>
  <si>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</si>
  <si>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</si>
  <si>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</si>
  <si>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</si>
  <si>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</si>
  <si>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</si>
  <si>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</si>
  <si>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</si>
  <si>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</si>
  <si>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</si>
  <si>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</si>
  <si>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</si>
  <si>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</si>
  <si>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</si>
  <si>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</si>
  <si>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</si>
  <si>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</si>
  <si>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</si>
  <si>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</si>
  <si>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</si>
  <si>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</si>
  <si>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</si>
  <si>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</si>
  <si>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</si>
  <si>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</si>
  <si>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</si>
  <si>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</si>
  <si>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</si>
  <si>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</si>
  <si>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</si>
  <si>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</si>
  <si>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</si>
  <si>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</si>
  <si>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</si>
  <si>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</si>
  <si>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</si>
  <si>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</si>
  <si>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</si>
  <si>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</si>
  <si>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</si>
  <si>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</si>
  <si>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</si>
  <si>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</si>
  <si>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</si>
  <si>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</si>
  <si>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</si>
  <si>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</si>
  <si>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</si>
  <si>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</si>
  <si>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</si>
  <si>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</si>
  <si>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</si>
  <si>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</si>
  <si>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</si>
  <si>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</si>
  <si>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</si>
  <si>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</si>
  <si>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</si>
  <si>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</si>
  <si>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</si>
  <si>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</si>
  <si>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</si>
  <si>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</si>
  <si>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</si>
  <si>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</si>
  <si>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</si>
  <si>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</si>
  <si>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</si>
  <si>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</si>
  <si>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</si>
  <si>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</si>
  <si>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</si>
  <si>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</si>
  <si>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</si>
  <si>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</si>
  <si>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</si>
  <si>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</si>
  <si>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</si>
  <si>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</si>
  <si>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</si>
  <si>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</si>
  <si>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</si>
  <si>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</si>
  <si>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</si>
  <si>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</si>
  <si>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</si>
  <si>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</si>
  <si>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</si>
  <si>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</si>
  <si>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</si>
  <si>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</si>
  <si>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</si>
  <si>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</si>
  <si>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</si>
  <si>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</si>
  <si>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</si>
  <si>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</si>
  <si>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</si>
  <si>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</si>
  <si>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</si>
  <si>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</si>
  <si>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</si>
  <si>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</si>
  <si>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</si>
  <si>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</si>
  <si>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</si>
  <si>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</si>
  <si>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</si>
  <si>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</si>
  <si>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</si>
  <si>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</si>
  <si>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</si>
  <si>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</si>
  <si>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</si>
  <si>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</si>
  <si>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</si>
  <si>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</si>
  <si>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</si>
  <si>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</si>
  <si>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</si>
  <si>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</si>
  <si>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</si>
  <si>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</si>
  <si>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</si>
  <si>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</si>
  <si>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</si>
  <si>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</si>
  <si>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</si>
  <si>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</si>
  <si>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</si>
  <si>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</si>
  <si>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</si>
  <si>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</si>
  <si>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</si>
  <si>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</si>
  <si>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</si>
  <si>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</si>
  <si>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</si>
  <si>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</si>
  <si>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</si>
  <si>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</si>
  <si>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</si>
  <si>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</si>
  <si>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</si>
  <si>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</si>
  <si>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</si>
  <si>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</si>
  <si>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</si>
  <si>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</si>
  <si>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</si>
  <si>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</si>
  <si>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</si>
  <si>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</si>
  <si>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</si>
  <si>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</si>
  <si>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</si>
  <si>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</si>
  <si>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</si>
  <si>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</si>
  <si>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</si>
  <si>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</si>
  <si>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</si>
  <si>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</si>
  <si>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</si>
  <si>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</si>
  <si>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</si>
  <si>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</si>
  <si>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</si>
  <si>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</si>
  <si>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</si>
  <si>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</si>
  <si>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</si>
  <si>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</si>
  <si>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</si>
  <si>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</si>
  <si>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</si>
  <si>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</si>
  <si>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</si>
  <si>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</si>
  <si>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</si>
  <si>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</si>
  <si>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</si>
  <si>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</si>
  <si>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</si>
  <si>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</si>
  <si>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</si>
  <si>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</si>
  <si>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</si>
  <si>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</si>
  <si>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</si>
  <si>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</si>
  <si>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</si>
  <si>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</si>
  <si>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</si>
  <si>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</si>
  <si>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</si>
  <si>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</si>
  <si>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</si>
  <si>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</si>
  <si>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</si>
  <si>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</si>
  <si>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</si>
  <si>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</si>
  <si>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</si>
  <si>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</si>
  <si>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</si>
  <si>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</si>
  <si>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</si>
  <si>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</si>
  <si>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</si>
  <si>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</si>
  <si>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</si>
  <si>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</si>
  <si>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</si>
  <si>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</si>
  <si>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</si>
  <si>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</si>
  <si>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</si>
  <si>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</si>
  <si>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</si>
  <si>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</si>
  <si>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</si>
  <si>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</si>
  <si>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</si>
  <si>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</si>
  <si>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</si>
  <si>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</si>
  <si>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</si>
  <si>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</si>
  <si>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</si>
  <si>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</si>
  <si>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</si>
  <si>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</si>
  <si>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</si>
  <si>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</si>
  <si>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</si>
  <si>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</si>
  <si>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</si>
  <si>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</si>
  <si>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</si>
  <si>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</si>
  <si>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</si>
  <si>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</si>
  <si>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</si>
  <si>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</si>
  <si>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</si>
  <si>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</si>
  <si>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</si>
  <si>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</si>
  <si>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</si>
  <si>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</si>
  <si>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</si>
  <si>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</si>
  <si>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</si>
  <si>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</si>
  <si>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</si>
  <si>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</si>
  <si>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</si>
  <si>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</si>
  <si>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</si>
  <si>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</si>
  <si>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</si>
  <si>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</si>
  <si>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</si>
  <si>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</si>
  <si>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</si>
  <si>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</si>
  <si>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</si>
  <si>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</si>
  <si>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</si>
  <si>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</si>
  <si>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</si>
  <si>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</si>
  <si>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</si>
  <si>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</si>
  <si>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</si>
  <si>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</si>
  <si>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</si>
  <si>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</si>
  <si>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</si>
  <si>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</si>
  <si>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</si>
  <si>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</si>
  <si>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</si>
  <si>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</si>
  <si>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</si>
  <si>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</si>
  <si>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</si>
  <si>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</si>
  <si>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</si>
  <si>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</si>
  <si>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</si>
  <si>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</si>
  <si>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</si>
  <si>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</si>
  <si>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</si>
  <si>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</si>
  <si>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</si>
  <si>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</si>
  <si>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</si>
  <si>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</si>
  <si>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</si>
  <si>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</si>
  <si>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</si>
  <si>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</si>
  <si>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</si>
  <si>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</si>
  <si>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</si>
  <si>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</si>
  <si>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</si>
  <si>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</si>
  <si>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</si>
  <si>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</si>
  <si>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</si>
  <si>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</si>
  <si>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</si>
  <si>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</si>
  <si>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</si>
  <si>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</si>
  <si>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</si>
  <si>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</si>
  <si>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</si>
  <si>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</si>
  <si>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</si>
  <si>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</si>
  <si>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</si>
  <si>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</si>
  <si>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</si>
  <si>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</si>
  <si>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</si>
  <si>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</si>
  <si>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</si>
  <si>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</si>
  <si>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</si>
  <si>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</si>
  <si>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</si>
  <si>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</si>
  <si>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</si>
  <si>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</si>
  <si>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</si>
  <si>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</si>
  <si>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</si>
  <si>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</si>
  <si>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</si>
  <si>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</si>
  <si>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</si>
  <si>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</si>
  <si>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</si>
  <si>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</si>
  <si>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</si>
  <si>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</si>
  <si>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</si>
  <si>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</si>
  <si>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</si>
  <si>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</si>
  <si>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</si>
  <si>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</si>
  <si>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</si>
  <si>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</si>
  <si>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</si>
  <si>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</si>
  <si>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</si>
  <si>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</si>
  <si>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</si>
  <si>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</si>
  <si>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</si>
  <si>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</si>
  <si>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</si>
  <si>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</si>
  <si>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</si>
  <si>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</si>
  <si>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</si>
  <si>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</si>
  <si>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</si>
  <si>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</si>
  <si>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</si>
  <si>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</si>
  <si>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</si>
  <si>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</si>
  <si>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</si>
  <si>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</si>
  <si>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</si>
  <si>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</si>
  <si>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</si>
  <si>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</si>
  <si>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</si>
  <si>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</si>
  <si>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</si>
  <si>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</si>
  <si>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</si>
  <si>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</si>
  <si>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</si>
  <si>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</si>
  <si>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</si>
  <si>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</si>
  <si>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</si>
  <si>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</si>
  <si>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</si>
  <si>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</si>
  <si>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</si>
  <si>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</si>
  <si>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</si>
  <si>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</si>
  <si>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</si>
  <si>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</si>
  <si>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</si>
  <si>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</si>
  <si>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</si>
  <si>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</si>
  <si>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</si>
  <si>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</si>
  <si>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</si>
  <si>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</si>
  <si>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</si>
  <si>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</si>
  <si>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</si>
  <si>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</si>
  <si>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</si>
  <si>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</si>
  <si>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</si>
  <si>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</si>
  <si>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</si>
  <si>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</si>
  <si>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</si>
  <si>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</si>
  <si>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</si>
  <si>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</si>
  <si>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</si>
  <si>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</si>
  <si>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</si>
  <si>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</si>
  <si>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</si>
  <si>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</si>
  <si>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</si>
  <si>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</si>
  <si>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</si>
  <si>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</si>
  <si>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</si>
  <si>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</si>
  <si>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</si>
  <si>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</si>
  <si>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</si>
  <si>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</si>
  <si>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</si>
  <si>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</si>
  <si>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</si>
  <si>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</si>
  <si>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</si>
  <si>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</si>
  <si>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</si>
  <si>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</si>
  <si>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</si>
  <si>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</si>
  <si>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</si>
  <si>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</si>
  <si>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</si>
  <si>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</si>
  <si>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</si>
  <si>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</si>
  <si>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</si>
  <si>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</si>
  <si>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</si>
  <si>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</si>
  <si>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</si>
  <si>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</si>
  <si>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</si>
  <si>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</si>
  <si>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</si>
  <si>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</si>
  <si>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</si>
  <si>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</si>
  <si>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</si>
  <si>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</si>
  <si>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</si>
  <si>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</si>
  <si>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</si>
  <si>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</si>
  <si>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</si>
  <si>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</si>
  <si>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</si>
  <si>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</si>
  <si>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</si>
  <si>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</si>
  <si>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</si>
  <si>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</si>
  <si>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</si>
  <si>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</si>
  <si>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</si>
  <si>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</si>
  <si>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</si>
  <si>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</si>
  <si>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</si>
  <si>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</si>
  <si>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</si>
  <si>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</si>
  <si>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</si>
  <si>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</si>
  <si>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</si>
  <si>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</si>
  <si>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</si>
  <si>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</si>
  <si>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</si>
  <si>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</si>
  <si>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</si>
  <si>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</si>
  <si>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</si>
  <si>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</si>
  <si>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</si>
  <si>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</si>
  <si>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</si>
  <si>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</si>
  <si>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</si>
  <si>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</si>
  <si>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</si>
  <si>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</si>
  <si>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</si>
  <si>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</si>
  <si>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</si>
  <si>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</si>
  <si>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</si>
  <si>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</si>
  <si>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</si>
  <si>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</si>
  <si>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</si>
  <si>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</si>
  <si>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</si>
  <si>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</si>
  <si>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</si>
  <si>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</si>
  <si>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</si>
  <si>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</si>
  <si>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</si>
  <si>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</si>
  <si>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</si>
  <si>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</si>
  <si>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</si>
  <si>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</si>
  <si>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</si>
  <si>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</si>
  <si>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</si>
  <si>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</si>
  <si>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</si>
  <si>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</si>
  <si>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</si>
  <si>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</si>
  <si>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</si>
  <si>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</si>
  <si>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</si>
  <si>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</si>
  <si>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</si>
  <si>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</si>
  <si>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</si>
  <si>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</si>
  <si>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</si>
  <si>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</si>
  <si>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</si>
  <si>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</si>
  <si>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</si>
  <si>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</si>
  <si>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</si>
  <si>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</si>
  <si>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</si>
  <si>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</si>
  <si>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</si>
  <si>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</si>
  <si>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</si>
  <si>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</si>
  <si>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</si>
  <si>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</si>
  <si>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</si>
  <si>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</si>
  <si>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</si>
  <si>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</si>
  <si>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</si>
  <si>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</si>
  <si>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</si>
  <si>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</si>
  <si>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</si>
  <si>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</si>
  <si>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</si>
  <si>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</si>
  <si>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</si>
  <si>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</si>
  <si>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</si>
  <si>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</si>
  <si>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</si>
  <si>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</si>
  <si>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</si>
  <si>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</si>
  <si>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</si>
  <si>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</si>
  <si>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</si>
  <si>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</si>
  <si>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</si>
  <si>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</si>
  <si>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</si>
  <si>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</si>
  <si>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</si>
  <si>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</si>
  <si>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</si>
  <si>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</si>
  <si>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</si>
  <si>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</si>
  <si>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</si>
  <si>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</si>
  <si>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</si>
  <si>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</si>
  <si>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</si>
  <si>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</si>
  <si>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</si>
  <si>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</si>
  <si>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</si>
  <si>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</si>
  <si>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</si>
  <si>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</si>
  <si>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</si>
  <si>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</si>
  <si>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</si>
  <si>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</si>
  <si>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</si>
  <si>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</si>
  <si>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</si>
  <si>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</si>
  <si>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</si>
  <si>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</si>
  <si>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</si>
  <si>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</si>
  <si>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</si>
  <si>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</si>
  <si>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</si>
  <si>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</si>
  <si>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</si>
  <si>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</si>
  <si>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</si>
  <si>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</si>
  <si>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</si>
  <si>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</si>
  <si>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</si>
  <si>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</si>
  <si>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</si>
  <si>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</si>
  <si>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</si>
  <si>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</si>
  <si>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</si>
  <si>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</si>
  <si>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</si>
  <si>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</si>
  <si>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</si>
  <si>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</si>
  <si>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</si>
  <si>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</si>
  <si>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</si>
  <si>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</si>
  <si>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</si>
  <si>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</si>
  <si>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</si>
  <si>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</si>
  <si>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</si>
  <si>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</si>
  <si>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</si>
  <si>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</si>
  <si>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</si>
  <si>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</si>
  <si>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</si>
  <si>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</si>
  <si>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</si>
  <si>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</si>
  <si>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</si>
  <si>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</si>
  <si>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</si>
  <si>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</si>
  <si>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</si>
  <si>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</si>
  <si>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</si>
  <si>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</si>
  <si>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</si>
  <si>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</si>
  <si>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</si>
  <si>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</si>
  <si>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</si>
  <si>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</si>
  <si>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</si>
  <si>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</si>
  <si>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</si>
  <si>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</si>
  <si>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</si>
  <si>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</si>
  <si>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</si>
  <si>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</si>
  <si>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</si>
  <si>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</si>
  <si>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</si>
  <si>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</si>
  <si>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</si>
  <si>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</si>
  <si>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</si>
  <si>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</si>
  <si>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</si>
  <si>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</si>
  <si>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</si>
  <si>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</si>
  <si>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</si>
  <si>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</si>
  <si>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</si>
  <si>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</si>
  <si>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</si>
  <si>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</si>
  <si>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</si>
  <si>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</si>
  <si>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</si>
  <si>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</si>
  <si>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</si>
  <si>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</si>
  <si>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</si>
  <si>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</si>
  <si>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</si>
  <si>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</si>
  <si>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</si>
  <si>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</si>
  <si>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</si>
  <si>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</si>
  <si>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</si>
  <si>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</si>
  <si>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</si>
  <si>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</si>
  <si>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</si>
  <si>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</si>
  <si>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</si>
  <si>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</si>
  <si>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</si>
  <si>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</si>
  <si>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</si>
  <si>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</si>
  <si>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</si>
  <si>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</si>
  <si>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</si>
  <si>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</si>
  <si>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</si>
  <si>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</si>
  <si>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</si>
  <si>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</si>
  <si>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</si>
  <si>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</si>
  <si>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</si>
  <si>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</si>
  <si>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</si>
  <si>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</si>
  <si>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</si>
  <si>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</si>
  <si>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</si>
  <si>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</si>
  <si>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</si>
  <si>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</si>
  <si>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</si>
  <si>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</si>
  <si>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</si>
  <si>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</si>
  <si>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</si>
  <si>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</si>
  <si>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</si>
  <si>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</si>
  <si>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</si>
  <si>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</si>
  <si>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</si>
  <si>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</si>
  <si>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</si>
  <si>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</si>
  <si>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</si>
  <si>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</si>
  <si>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</si>
  <si>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</si>
  <si>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</si>
  <si>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</si>
  <si>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</si>
  <si>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</si>
  <si>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</si>
  <si>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</si>
  <si>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</si>
  <si>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</si>
  <si>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</si>
  <si>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</si>
  <si>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</si>
  <si>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</si>
  <si>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</si>
  <si>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</si>
  <si>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</si>
  <si>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</si>
  <si>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</si>
  <si>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</si>
  <si>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</si>
  <si>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</si>
  <si>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</si>
  <si>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</si>
  <si>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</si>
  <si>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</si>
  <si>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</si>
  <si>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</si>
  <si>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</si>
  <si>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</si>
  <si>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</si>
  <si>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</si>
  <si>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</si>
  <si>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</si>
  <si>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</si>
  <si>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</si>
  <si>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</si>
  <si>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</si>
  <si>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</si>
  <si>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</si>
  <si>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</si>
  <si>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</si>
  <si>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</si>
  <si>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</si>
  <si>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</si>
  <si>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</si>
  <si>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</si>
  <si>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</si>
  <si>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</si>
  <si>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</si>
  <si>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</si>
  <si>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</si>
  <si>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</si>
  <si>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</si>
  <si>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</si>
  <si>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</si>
  <si>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</si>
  <si>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</si>
  <si>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</si>
  <si>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</si>
  <si>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</si>
  <si>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</si>
  <si>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</si>
  <si>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</si>
  <si>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</si>
  <si>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</si>
  <si>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</si>
  <si>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</si>
  <si>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</si>
  <si>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</si>
  <si>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</si>
  <si>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</si>
  <si>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</si>
  <si>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</si>
  <si>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</si>
  <si>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</si>
  <si>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</si>
  <si>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</si>
  <si>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</si>
  <si>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</si>
  <si>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</si>
  <si>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</si>
  <si>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</si>
  <si>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</si>
  <si>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</si>
  <si>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</si>
  <si>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</si>
  <si>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</si>
  <si>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</si>
  <si>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</si>
  <si>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</si>
  <si>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</si>
  <si>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</si>
  <si>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</si>
  <si>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</si>
  <si>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</si>
  <si>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</si>
  <si>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</si>
  <si>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</si>
  <si>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</si>
  <si>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</si>
  <si>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</si>
  <si>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</si>
  <si>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</si>
  <si>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</si>
  <si>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</si>
  <si>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</si>
  <si>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</si>
  <si>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</si>
  <si>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</si>
  <si>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</si>
  <si>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</si>
  <si>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</si>
  <si>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</si>
  <si>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</si>
  <si>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</si>
  <si>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</si>
  <si>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</si>
  <si>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</si>
  <si>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</si>
  <si>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</si>
  <si>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</si>
  <si>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</si>
  <si>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</si>
  <si>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</si>
  <si>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</si>
  <si>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</si>
  <si>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</si>
  <si>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</si>
  <si>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</si>
  <si>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</si>
  <si>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</si>
  <si>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</si>
  <si>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</si>
  <si>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</si>
  <si>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</si>
  <si>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</si>
  <si>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</si>
  <si>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</si>
  <si>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</si>
  <si>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</si>
  <si>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</si>
  <si>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</si>
  <si>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</si>
  <si>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</si>
  <si>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</si>
  <si>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</si>
  <si>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</si>
  <si>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</si>
  <si>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</si>
  <si>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</si>
  <si>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</si>
  <si>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</si>
  <si>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</si>
  <si>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</si>
  <si>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</si>
  <si>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</si>
  <si>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</si>
  <si>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</si>
  <si>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</si>
  <si>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</si>
  <si>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</si>
  <si>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</si>
  <si>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</si>
  <si>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</si>
  <si>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</si>
  <si>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</si>
  <si>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</si>
  <si>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</si>
  <si>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</si>
  <si>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</si>
  <si>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</si>
  <si>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</si>
  <si>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</si>
  <si>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</si>
  <si>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</si>
  <si>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</si>
  <si>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</si>
  <si>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</si>
  <si>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</si>
  <si>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</si>
  <si>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</si>
  <si>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</si>
  <si>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</si>
  <si>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</si>
  <si>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</si>
  <si>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</si>
  <si>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</si>
  <si>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</si>
  <si>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</si>
  <si>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</si>
  <si>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</si>
  <si>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</si>
  <si>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</si>
  <si>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</si>
  <si>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</si>
  <si>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</si>
  <si>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</si>
  <si>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</si>
  <si>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</si>
  <si>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</si>
  <si>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</si>
  <si>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</si>
  <si>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</si>
  <si>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</si>
  <si>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</si>
  <si>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</si>
  <si>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</si>
  <si>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</si>
  <si>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</si>
  <si>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</si>
  <si>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</si>
  <si>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</si>
  <si>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</si>
  <si>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</si>
  <si>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</si>
  <si>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</si>
  <si>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</si>
  <si>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</si>
  <si>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</si>
  <si>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</si>
  <si>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</si>
  <si>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</si>
  <si>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</si>
  <si>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</si>
  <si>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</si>
  <si>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</si>
  <si>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</si>
  <si>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</si>
  <si>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</si>
  <si>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</si>
  <si>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</si>
  <si>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</si>
  <si>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</si>
  <si>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</si>
  <si>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</si>
  <si>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</si>
  <si>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</si>
  <si>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</si>
  <si>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</si>
  <si>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</si>
  <si>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</si>
  <si>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</si>
  <si>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</si>
  <si>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</si>
  <si>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</si>
  <si>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</si>
  <si>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</si>
  <si>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</si>
  <si>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</si>
  <si>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</si>
  <si>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</si>
  <si>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</si>
  <si>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</si>
  <si>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</si>
  <si>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</si>
  <si>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</si>
  <si>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</si>
  <si>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</si>
  <si>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</si>
  <si>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</si>
  <si>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</si>
  <si>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</si>
  <si>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</si>
  <si>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</si>
  <si>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</si>
  <si>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</si>
  <si>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</si>
  <si>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</si>
  <si>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</si>
  <si>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</si>
  <si>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</si>
  <si>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</si>
  <si>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</si>
  <si>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</si>
  <si>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</si>
  <si>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</si>
  <si>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</si>
  <si>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</si>
  <si>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</si>
  <si>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</si>
  <si>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</si>
  <si>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</si>
  <si>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</si>
  <si>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</si>
  <si>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</si>
  <si>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</si>
  <si>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</si>
  <si>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</si>
  <si>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</si>
  <si>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</si>
  <si>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</si>
  <si>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</si>
  <si>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</si>
  <si>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</si>
  <si>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</si>
  <si>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</si>
  <si>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</si>
  <si>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</si>
  <si>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</si>
  <si>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</si>
  <si>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</si>
  <si>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</si>
  <si>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</si>
  <si>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</si>
  <si>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</si>
  <si>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</si>
  <si>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</si>
  <si>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</si>
  <si>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</si>
  <si>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</si>
  <si>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</si>
  <si>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</si>
  <si>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</si>
  <si>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</si>
  <si>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</si>
  <si>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</si>
  <si>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</si>
  <si>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</si>
  <si>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</si>
  <si>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</si>
  <si>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</si>
  <si>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</si>
  <si>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</si>
  <si>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</si>
  <si>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</si>
  <si>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</si>
  <si>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</si>
  <si>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</si>
  <si>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</si>
  <si>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</si>
  <si>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</si>
  <si>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</si>
  <si>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</si>
  <si>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</si>
  <si>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</si>
  <si>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</si>
  <si>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</si>
  <si>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</si>
  <si>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</si>
  <si>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</si>
  <si>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</si>
  <si>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</si>
  <si>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</si>
  <si>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</si>
  <si>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</si>
  <si>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</si>
  <si>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</si>
  <si>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</si>
  <si>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</si>
  <si>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</si>
  <si>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</si>
  <si>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</si>
  <si>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</si>
  <si>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</si>
  <si>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</si>
  <si>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</si>
  <si>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</si>
  <si>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</si>
  <si>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</si>
  <si>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</si>
  <si>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</si>
  <si>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</si>
  <si>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</si>
  <si>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</si>
  <si>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</si>
  <si>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</si>
  <si>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</si>
  <si>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</si>
  <si>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</si>
  <si>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</si>
  <si>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</si>
  <si>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</si>
  <si>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</si>
  <si>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</si>
  <si>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</si>
  <si>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</si>
  <si>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</si>
  <si>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</si>
  <si>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</si>
  <si>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</si>
  <si>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</si>
  <si>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</si>
  <si>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</si>
  <si>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</si>
  <si>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</si>
  <si>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</si>
  <si>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</si>
  <si>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</si>
  <si>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</si>
  <si>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</si>
  <si>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</si>
  <si>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</si>
  <si>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</si>
  <si>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</si>
  <si>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</si>
  <si>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</si>
  <si>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</si>
  <si>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</si>
  <si>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</si>
  <si>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</si>
  <si>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</si>
  <si>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</si>
  <si>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</si>
  <si>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</si>
  <si>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</si>
  <si>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</si>
  <si>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</si>
  <si>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</si>
  <si>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</si>
  <si>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</si>
  <si>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</si>
  <si>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</si>
  <si>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</si>
  <si>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</si>
  <si>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</si>
  <si>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</si>
  <si>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</si>
  <si>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</si>
  <si>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</si>
  <si>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</si>
  <si>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</si>
  <si>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</si>
  <si>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</si>
  <si>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</si>
  <si>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</si>
  <si>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</si>
  <si>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</si>
  <si>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</si>
  <si>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</si>
  <si>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</si>
  <si>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</si>
  <si>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</si>
  <si>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</si>
  <si>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</si>
  <si>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</si>
  <si>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</si>
  <si>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</si>
  <si>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</si>
  <si>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</si>
  <si>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</si>
  <si>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</si>
  <si>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</si>
  <si>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</si>
  <si>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</si>
  <si>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</si>
  <si>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</si>
  <si>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</si>
  <si>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</si>
  <si>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</si>
  <si>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</si>
  <si>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</si>
  <si>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</si>
  <si>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</si>
  <si>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</si>
  <si>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</si>
  <si>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</si>
  <si>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</si>
  <si>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</si>
  <si>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</si>
  <si>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</si>
  <si>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</si>
  <si>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</si>
  <si>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</si>
  <si>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</si>
  <si>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</si>
  <si>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</si>
  <si>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</si>
  <si>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</si>
  <si>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</si>
  <si>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</si>
  <si>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</si>
  <si>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</si>
  <si>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</si>
  <si>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</si>
  <si>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</si>
  <si>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</si>
  <si>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</si>
  <si>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</si>
  <si>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</si>
  <si>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</si>
  <si>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</si>
  <si>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</si>
  <si>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</si>
  <si>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</si>
  <si>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</si>
  <si>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</si>
  <si>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</si>
  <si>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</si>
  <si>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</si>
  <si>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</si>
  <si>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</si>
  <si>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</si>
  <si>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</si>
  <si>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</si>
  <si>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</si>
  <si>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</si>
  <si>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</si>
  <si>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</si>
  <si>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</si>
  <si>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</si>
  <si>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</si>
  <si>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</si>
  <si>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</si>
  <si>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</si>
  <si>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</si>
  <si>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</si>
  <si>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</si>
  <si>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</si>
  <si>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</si>
  <si>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</si>
  <si>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</si>
  <si>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</si>
  <si>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</si>
  <si>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</si>
  <si>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</si>
  <si>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</si>
  <si>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</si>
  <si>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</si>
  <si>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</si>
  <si>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</si>
  <si>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</si>
  <si>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</si>
  <si>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</si>
  <si>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</si>
  <si>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</si>
  <si>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</si>
  <si>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</si>
  <si>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</si>
  <si>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</si>
  <si>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</si>
  <si>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</si>
  <si>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</si>
  <si>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</si>
  <si>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</si>
  <si>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</si>
  <si>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</si>
  <si>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</si>
  <si>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</si>
  <si>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</si>
  <si>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</si>
  <si>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</si>
  <si>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</si>
  <si>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</si>
  <si>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</si>
  <si>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</si>
  <si>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</si>
  <si>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</si>
  <si>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</si>
  <si>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</si>
  <si>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</si>
  <si>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</si>
  <si>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</si>
  <si>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</si>
  <si>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</si>
  <si>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</si>
  <si>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</si>
  <si>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</si>
  <si>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</si>
  <si>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</si>
  <si>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</si>
  <si>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</si>
  <si>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</si>
  <si>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</si>
  <si>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</si>
  <si>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</si>
  <si>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</si>
  <si>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</si>
  <si>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</si>
  <si>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</si>
  <si>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</si>
  <si>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</si>
  <si>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</si>
  <si>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</si>
  <si>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</si>
  <si>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</si>
  <si>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</si>
  <si>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</si>
  <si>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</si>
  <si>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</si>
  <si>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</si>
  <si>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</si>
  <si>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</si>
  <si>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</si>
  <si>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</si>
  <si>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</si>
  <si>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</si>
  <si>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</si>
  <si>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</si>
  <si>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</si>
  <si>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</si>
  <si>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</si>
  <si>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</si>
  <si>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</si>
  <si>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</si>
  <si>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</si>
  <si>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</si>
  <si>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</si>
  <si>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</si>
  <si>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</si>
  <si>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</si>
  <si>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</si>
  <si>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</si>
  <si>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</si>
  <si>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</si>
  <si>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</si>
  <si>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</si>
  <si>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</si>
  <si>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</si>
  <si>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</si>
  <si>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</si>
  <si>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</si>
  <si>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</si>
  <si>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</si>
  <si>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</si>
  <si>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</si>
  <si>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</si>
  <si>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</si>
  <si>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</si>
  <si>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</si>
  <si>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</si>
  <si>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</si>
  <si>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</si>
  <si>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</si>
  <si>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</si>
  <si>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</si>
  <si>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</si>
  <si>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</si>
  <si>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</si>
  <si>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</si>
  <si>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</si>
  <si>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</si>
  <si>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</si>
  <si>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</si>
  <si>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</si>
  <si>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</si>
  <si>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</si>
  <si>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</si>
  <si>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</si>
  <si>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</si>
  <si>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</si>
  <si>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</si>
  <si>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</si>
  <si>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</si>
  <si>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</si>
  <si>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</si>
  <si>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</si>
  <si>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</si>
  <si>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</si>
  <si>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</si>
  <si>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</si>
  <si>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</si>
  <si>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</si>
  <si>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</si>
  <si>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</si>
  <si>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</si>
  <si>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</si>
  <si>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</si>
  <si>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</si>
  <si>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</si>
  <si>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</si>
  <si>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</si>
  <si>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</si>
  <si>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</si>
  <si>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</si>
  <si>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</si>
  <si>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</si>
  <si>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</si>
  <si>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</si>
  <si>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</si>
  <si>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</si>
  <si>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</si>
  <si>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</si>
  <si>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</si>
  <si>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</si>
  <si>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</si>
  <si>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</si>
  <si>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</si>
  <si>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</si>
  <si>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</si>
  <si>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</si>
  <si>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</si>
  <si>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</si>
  <si>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</si>
  <si>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</si>
  <si>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</si>
  <si>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</si>
  <si>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</si>
  <si>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</si>
  <si>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</si>
  <si>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</si>
  <si>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</si>
  <si>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</si>
  <si>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</si>
  <si>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</si>
  <si>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</si>
  <si>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</si>
  <si>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</si>
  <si>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</si>
  <si>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</si>
  <si>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</si>
  <si>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</si>
  <si>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</si>
  <si>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</si>
  <si>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</si>
  <si>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</si>
  <si>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</si>
  <si>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</si>
  <si>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</si>
  <si>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</si>
  <si>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</si>
  <si>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</si>
  <si>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</si>
  <si>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</si>
  <si>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</si>
  <si>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</si>
  <si>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</si>
  <si>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</si>
  <si>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</si>
  <si>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</si>
  <si>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</si>
  <si>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</si>
  <si>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</si>
  <si>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</si>
  <si>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</si>
  <si>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</si>
  <si>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</si>
  <si>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</si>
  <si>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</si>
  <si>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</si>
  <si>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</si>
  <si>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</si>
  <si>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</si>
  <si>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</si>
  <si>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</si>
  <si>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</si>
  <si>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</si>
  <si>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</si>
  <si>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</si>
  <si>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</si>
  <si>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</si>
  <si>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</si>
  <si>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</si>
  <si>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</si>
  <si>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</si>
  <si>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</si>
  <si>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</si>
  <si>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</si>
  <si>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</si>
  <si>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</si>
  <si>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</si>
  <si>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</si>
  <si>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</si>
  <si>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</si>
  <si>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</si>
  <si>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</si>
  <si>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</si>
  <si>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</si>
  <si>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</si>
  <si>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</si>
  <si>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</si>
  <si>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</si>
  <si>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</si>
  <si>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</si>
  <si>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</si>
  <si>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</si>
  <si>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</si>
  <si>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</si>
  <si>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</si>
  <si>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</si>
  <si>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</si>
  <si>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</si>
  <si>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</si>
  <si>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</si>
  <si>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</si>
  <si>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</si>
  <si>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</si>
  <si>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</si>
  <si>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</si>
  <si>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</si>
  <si>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</si>
  <si>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</si>
  <si>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</si>
  <si>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</si>
  <si>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</si>
  <si>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</si>
  <si>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</si>
  <si>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</si>
  <si>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</si>
  <si>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</si>
  <si>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</si>
  <si>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</si>
  <si>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</si>
  <si>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</si>
  <si>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</si>
  <si>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</si>
  <si>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</si>
  <si>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</si>
  <si>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</si>
  <si>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</si>
  <si>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</si>
  <si>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</si>
  <si>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</si>
  <si>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</si>
  <si>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</si>
  <si>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</si>
  <si>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</si>
  <si>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</si>
  <si>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</si>
  <si>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</si>
  <si>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</si>
  <si>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</si>
  <si>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</si>
  <si>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</si>
  <si>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</si>
  <si>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</si>
  <si>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</si>
  <si>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</si>
  <si>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</si>
  <si>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</si>
  <si>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</si>
  <si>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</si>
  <si>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</si>
  <si>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</si>
  <si>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</si>
  <si>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</si>
  <si>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</si>
  <si>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</si>
  <si>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</si>
  <si>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</si>
  <si>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</si>
  <si>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</si>
  <si>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</si>
  <si>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</si>
  <si>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</si>
  <si>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</si>
  <si>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</si>
  <si>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</si>
  <si>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</si>
  <si>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</si>
  <si>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</si>
  <si>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</si>
  <si>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</si>
  <si>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</si>
  <si>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</si>
  <si>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</si>
  <si>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</si>
  <si>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</si>
  <si>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</si>
  <si>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</si>
  <si>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</si>
  <si>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</si>
  <si>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</si>
  <si>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</si>
  <si>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</si>
  <si>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</si>
  <si>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</si>
  <si>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</si>
  <si>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</si>
  <si>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</si>
  <si>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</si>
  <si>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</si>
  <si>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</si>
  <si>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</si>
  <si>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</si>
  <si>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</si>
  <si>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</si>
  <si>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</si>
  <si>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</si>
  <si>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</si>
  <si>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</si>
  <si>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</si>
  <si>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</si>
  <si>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</si>
  <si>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</si>
  <si>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</si>
  <si>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</si>
  <si>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</si>
  <si>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</si>
  <si>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</si>
  <si>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</si>
  <si>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</si>
  <si>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</si>
  <si>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</si>
  <si>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</si>
  <si>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</si>
  <si>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</si>
  <si>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</si>
  <si>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</si>
  <si>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</si>
  <si>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</si>
  <si>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</si>
  <si>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</si>
  <si>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</si>
  <si>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</si>
  <si>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</si>
  <si>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</si>
  <si>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</si>
  <si>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</si>
  <si>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</si>
  <si>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</si>
  <si>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</si>
  <si>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</si>
  <si>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</si>
  <si>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</si>
  <si>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</si>
  <si>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</si>
  <si>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</si>
  <si>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</si>
  <si>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</si>
  <si>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</si>
  <si>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</si>
  <si>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</si>
  <si>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</si>
  <si>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</si>
  <si>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</si>
  <si>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</si>
  <si>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</si>
  <si>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</si>
  <si>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</si>
  <si>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</si>
  <si>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</si>
  <si>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</si>
  <si>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</si>
  <si>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</si>
  <si>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</si>
  <si>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</si>
  <si>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</si>
  <si>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</si>
  <si>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</si>
  <si>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</si>
  <si>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</si>
  <si>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</si>
  <si>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</si>
  <si>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</si>
  <si>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</si>
  <si>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</si>
  <si>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</si>
  <si>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</si>
  <si>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</si>
  <si>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</si>
  <si>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</si>
  <si>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</si>
  <si>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</si>
  <si>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</si>
  <si>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</si>
  <si>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</si>
  <si>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</si>
  <si>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</si>
  <si>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</si>
  <si>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</si>
  <si>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</si>
  <si>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</si>
  <si>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</si>
  <si>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</si>
  <si>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</si>
  <si>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</si>
  <si>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</si>
  <si>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</si>
  <si>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</si>
  <si>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</si>
  <si>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</si>
  <si>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</si>
  <si>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</si>
  <si>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</si>
  <si>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</si>
  <si>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</si>
  <si>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</si>
  <si>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</si>
  <si>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</si>
  <si>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</si>
  <si>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</si>
  <si>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</si>
  <si>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</si>
  <si>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</si>
  <si>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</si>
  <si>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</si>
  <si>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</si>
  <si>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</si>
  <si>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</si>
  <si>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</si>
  <si>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</si>
  <si>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</si>
  <si>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</si>
  <si>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</si>
  <si>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</si>
  <si>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</si>
  <si>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</si>
  <si>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</si>
  <si>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</si>
  <si>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</si>
  <si>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</si>
  <si>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</si>
  <si>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</si>
  <si>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</si>
  <si>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</si>
  <si>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</si>
  <si>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</si>
  <si>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</si>
  <si>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</si>
  <si>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</si>
  <si>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</si>
  <si>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</si>
  <si>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</si>
  <si>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</si>
  <si>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</si>
  <si>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</si>
  <si>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</si>
  <si>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</si>
  <si>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</si>
  <si>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</si>
  <si>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</si>
  <si>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</si>
  <si>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</si>
  <si>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</si>
  <si>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</si>
  <si>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</si>
  <si>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</si>
  <si>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</si>
  <si>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</si>
  <si>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</si>
  <si>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</si>
  <si>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</si>
  <si>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</si>
  <si>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</si>
  <si>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</si>
  <si>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</si>
  <si>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</si>
  <si>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</si>
  <si>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</si>
  <si>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</si>
  <si>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</si>
  <si>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</si>
  <si>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</si>
  <si>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</si>
  <si>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</si>
  <si>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</si>
  <si>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</si>
  <si>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</si>
  <si>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</si>
  <si>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</si>
  <si>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</si>
  <si>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</si>
  <si>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</si>
  <si>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</si>
  <si>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</si>
  <si>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</si>
  <si>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</si>
  <si>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</si>
  <si>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</si>
  <si>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</si>
  <si>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</si>
  <si>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</si>
  <si>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</si>
  <si>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</si>
  <si>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</si>
  <si>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</si>
  <si>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</si>
  <si>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</si>
  <si>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</si>
  <si>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</si>
  <si>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</si>
  <si>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</si>
  <si>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</si>
  <si>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</si>
  <si>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</si>
  <si>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</si>
  <si>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</si>
  <si>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</si>
  <si>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</si>
  <si>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</si>
  <si>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</si>
  <si>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</si>
  <si>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</si>
  <si>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</si>
  <si>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</si>
  <si>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</si>
  <si>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</si>
  <si>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</si>
  <si>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</si>
  <si>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</si>
  <si>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</si>
  <si>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</si>
  <si>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</si>
  <si>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</si>
  <si>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</si>
  <si>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</si>
  <si>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</si>
  <si>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</si>
  <si>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</si>
  <si>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</si>
  <si>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</si>
  <si>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</si>
  <si>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</si>
  <si>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</si>
  <si>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</si>
  <si>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</si>
  <si>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</si>
  <si>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</si>
  <si>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</si>
  <si>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</si>
  <si>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</si>
  <si>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</si>
  <si>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</si>
  <si>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</si>
  <si>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</si>
  <si>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</si>
  <si>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</si>
  <si>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</si>
  <si>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</si>
  <si>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</si>
  <si>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</si>
  <si>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</si>
  <si>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</si>
  <si>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</si>
  <si>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</si>
  <si>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</si>
  <si>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</si>
  <si>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</si>
  <si>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</si>
  <si>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</si>
  <si>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</si>
  <si>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</si>
  <si>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</si>
  <si>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</si>
  <si>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</si>
  <si>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</si>
  <si>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</si>
  <si>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</si>
  <si>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</si>
  <si>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</si>
  <si>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</si>
  <si>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</si>
  <si>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</si>
  <si>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</si>
  <si>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</si>
  <si>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</si>
  <si>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</si>
  <si>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</si>
  <si>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</si>
  <si>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</si>
  <si>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</si>
  <si>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</si>
  <si>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</si>
  <si>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</si>
  <si>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</si>
  <si>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</si>
  <si>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</si>
  <si>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</si>
  <si>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</si>
  <si>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</si>
  <si>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</si>
  <si>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</si>
  <si>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</si>
  <si>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</si>
  <si>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</si>
  <si>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</si>
  <si>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</si>
  <si>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</si>
  <si>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</si>
  <si>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</si>
  <si>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</si>
  <si>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</si>
  <si>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</si>
  <si>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</si>
  <si>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</si>
  <si>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</si>
  <si>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</si>
  <si>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</si>
  <si>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</si>
  <si>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</si>
  <si>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</si>
  <si>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</si>
  <si>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</si>
  <si>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</si>
  <si>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</si>
  <si>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</si>
  <si>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</si>
  <si>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</si>
  <si>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</si>
  <si>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</si>
  <si>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</si>
  <si>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</si>
  <si>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</si>
  <si>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</si>
  <si>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</si>
  <si>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</si>
  <si>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</si>
  <si>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</si>
  <si>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</si>
  <si>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</si>
  <si>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</si>
  <si>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</si>
  <si>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</si>
  <si>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</si>
  <si>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</si>
  <si>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</si>
  <si>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</si>
  <si>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</si>
  <si>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</si>
  <si>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</si>
  <si>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</si>
  <si>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</si>
  <si>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</si>
  <si>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</si>
  <si>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</si>
  <si>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</si>
  <si>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</si>
  <si>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</si>
  <si>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</si>
  <si>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</si>
  <si>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</si>
  <si>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</si>
  <si>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</si>
  <si>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</si>
  <si>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</si>
  <si>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</si>
  <si>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</si>
  <si>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</si>
  <si>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</si>
  <si>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</si>
  <si>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</si>
  <si>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</si>
  <si>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</si>
  <si>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</si>
  <si>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</si>
  <si>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</si>
  <si>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</si>
  <si>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</si>
  <si>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</si>
  <si>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</si>
  <si>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</si>
  <si>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</si>
  <si>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</si>
  <si>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</si>
  <si>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</si>
  <si>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</si>
  <si>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</si>
  <si>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</si>
  <si>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</si>
  <si>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</si>
  <si>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</si>
  <si>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</si>
  <si>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</si>
  <si>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</si>
  <si>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</si>
  <si>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</si>
  <si>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</si>
  <si>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</si>
  <si>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</si>
  <si>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</si>
  <si>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</si>
  <si>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</si>
  <si>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</si>
  <si>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</si>
  <si>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</si>
  <si>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</si>
  <si>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</si>
  <si>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</si>
  <si>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</si>
  <si>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</si>
  <si>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</si>
  <si>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</si>
  <si>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</si>
  <si>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</si>
  <si>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</si>
  <si>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</si>
  <si>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</si>
  <si>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</si>
  <si>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</si>
  <si>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</si>
  <si>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</si>
  <si>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</si>
  <si>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</si>
  <si>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</si>
  <si>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</si>
  <si>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</si>
  <si>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</si>
  <si>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</si>
  <si>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</si>
  <si>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</si>
  <si>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</si>
  <si>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</si>
  <si>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</si>
  <si>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</si>
  <si>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</si>
  <si>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</si>
  <si>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</si>
  <si>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</si>
  <si>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</si>
  <si>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</si>
  <si>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</si>
  <si>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</si>
  <si>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</si>
  <si>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</si>
  <si>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</si>
  <si>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</si>
  <si>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</si>
  <si>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</si>
  <si>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</si>
  <si>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</si>
  <si>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</si>
  <si>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</si>
  <si>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</si>
  <si>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</si>
  <si>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</si>
  <si>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</si>
  <si>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</si>
  <si>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</si>
  <si>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</si>
  <si>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</si>
  <si>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</si>
  <si>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</si>
  <si>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</si>
  <si>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</si>
  <si>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</si>
  <si>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</si>
  <si>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</si>
  <si>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</si>
  <si>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</si>
  <si>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</si>
  <si>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</si>
  <si>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</si>
  <si>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</si>
  <si>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</si>
  <si>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</si>
  <si>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</si>
  <si>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</si>
  <si>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</si>
  <si>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</si>
  <si>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</si>
  <si>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</si>
  <si>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</si>
  <si>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</si>
  <si>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</si>
  <si>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</si>
  <si>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</si>
  <si>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</si>
  <si>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</si>
  <si>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</si>
  <si>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</si>
  <si>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</si>
  <si>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</si>
  <si>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</si>
  <si>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</si>
  <si>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</si>
  <si>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</si>
  <si>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</si>
  <si>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</si>
  <si>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</si>
  <si>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</si>
  <si>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</si>
  <si>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</si>
  <si>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</si>
  <si>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</si>
  <si>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</si>
  <si>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</si>
  <si>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</si>
  <si>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</si>
  <si>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</si>
  <si>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</si>
  <si>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</si>
  <si>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</si>
  <si>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</si>
  <si>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</si>
  <si>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</si>
  <si>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</si>
  <si>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</si>
  <si>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</si>
  <si>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</si>
  <si>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</si>
  <si>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</si>
  <si>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</si>
  <si>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</si>
  <si>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</si>
  <si>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</si>
  <si>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</si>
  <si>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</si>
  <si>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</si>
  <si>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</si>
  <si>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</si>
  <si>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</si>
  <si>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</si>
  <si>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</si>
  <si>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</si>
  <si>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</si>
  <si>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</si>
  <si>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</si>
  <si>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</si>
  <si>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</si>
  <si>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</si>
  <si>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</si>
  <si>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</si>
  <si>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</si>
  <si>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</si>
  <si>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</si>
  <si>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</si>
  <si>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</si>
  <si>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</si>
  <si>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</si>
  <si>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</si>
  <si>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</si>
  <si>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</si>
  <si>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</si>
  <si>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</si>
  <si>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</si>
  <si>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</si>
  <si>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</si>
  <si>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</si>
  <si>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</si>
  <si>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</si>
  <si>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</si>
  <si>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</si>
  <si>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</si>
  <si>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</si>
  <si>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</si>
  <si>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</si>
  <si>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</si>
  <si>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</si>
  <si>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</si>
  <si>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</si>
  <si>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</si>
  <si>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</si>
  <si>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</si>
  <si>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</si>
  <si>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</si>
  <si>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</si>
  <si>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</si>
  <si>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</si>
  <si>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</si>
  <si>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</si>
  <si>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</si>
  <si>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</si>
  <si>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</si>
  <si>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</si>
  <si>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</si>
  <si>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</si>
  <si>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</si>
  <si>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</si>
  <si>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</si>
  <si>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</si>
  <si>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</si>
  <si>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</si>
  <si>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</si>
  <si>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</si>
  <si>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</si>
  <si>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</si>
  <si>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</si>
  <si>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</si>
  <si>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</si>
  <si>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</si>
  <si>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</si>
  <si>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</si>
  <si>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</si>
  <si>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</si>
  <si>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</si>
  <si>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</si>
  <si>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</si>
  <si>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</si>
  <si>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</si>
  <si>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</si>
  <si>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</si>
  <si>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</si>
  <si>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</si>
  <si>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</si>
  <si>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</si>
  <si>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</si>
  <si>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</si>
  <si>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</si>
  <si>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</si>
  <si>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</si>
  <si>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</si>
  <si>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</si>
  <si>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</si>
  <si>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</si>
  <si>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</si>
  <si>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</si>
  <si>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</si>
  <si>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</si>
  <si>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</si>
  <si>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</si>
  <si>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</si>
  <si>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</si>
  <si>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</si>
  <si>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</si>
  <si>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</si>
  <si>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</si>
  <si>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</si>
  <si>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</si>
  <si>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</si>
  <si>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</si>
  <si>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</si>
  <si>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</si>
  <si>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</si>
  <si>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</si>
  <si>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</si>
  <si>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</si>
  <si>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</si>
  <si>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</si>
  <si>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</si>
  <si>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</si>
  <si>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</si>
  <si>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</si>
  <si>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</si>
  <si>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</si>
  <si>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</si>
  <si>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</si>
  <si>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</si>
  <si>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</si>
  <si>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</si>
  <si>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</si>
  <si>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</si>
  <si>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</si>
  <si>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</si>
  <si>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</si>
  <si>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</si>
  <si>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</si>
  <si>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</si>
  <si>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</si>
  <si>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</si>
  <si>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</si>
  <si>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</si>
  <si>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</si>
  <si>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</si>
  <si>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</si>
  <si>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</si>
  <si>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</si>
  <si>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</si>
  <si>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</si>
  <si>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</si>
  <si>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</si>
  <si>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</si>
  <si>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</si>
  <si>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</si>
  <si>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</si>
  <si>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</si>
  <si>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</si>
  <si>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</si>
  <si>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</si>
  <si>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</si>
  <si>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</si>
  <si>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</si>
  <si>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</si>
  <si>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</si>
  <si>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</si>
  <si>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</si>
  <si>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</si>
  <si>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</si>
  <si>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</si>
  <si>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</si>
  <si>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</si>
  <si>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</si>
  <si>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</si>
  <si>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</si>
  <si>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</si>
  <si>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</si>
  <si>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</si>
  <si>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</si>
  <si>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</si>
  <si>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</si>
  <si>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</si>
  <si>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</si>
  <si>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</si>
  <si>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</si>
  <si>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</si>
  <si>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</si>
  <si>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</si>
  <si>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</si>
  <si>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</si>
  <si>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</si>
  <si>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</si>
  <si>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</si>
  <si>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</si>
  <si>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</si>
  <si>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</si>
  <si>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</si>
  <si>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</si>
  <si>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</si>
  <si>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</si>
  <si>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</si>
  <si>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</si>
  <si>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</si>
  <si>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</si>
  <si>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</si>
  <si>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</si>
  <si>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</si>
  <si>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</si>
  <si>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</si>
  <si>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</si>
  <si>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</si>
  <si>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</si>
  <si>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</si>
  <si>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</si>
  <si>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</si>
  <si>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</si>
  <si>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</si>
  <si>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</si>
  <si>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</si>
  <si>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</si>
  <si>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</si>
  <si>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</si>
  <si>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</si>
  <si>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</si>
  <si>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</si>
  <si>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</si>
  <si>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</si>
  <si>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</si>
  <si>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</si>
  <si>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</si>
  <si>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</si>
  <si>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</si>
  <si>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</si>
  <si>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</si>
  <si>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</si>
  <si>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</si>
  <si>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</si>
  <si>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</si>
  <si>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</si>
  <si>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</si>
  <si>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</si>
  <si>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</si>
  <si>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</si>
  <si>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</si>
  <si>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</si>
  <si>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</si>
  <si>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</si>
  <si>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</si>
  <si>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</si>
  <si>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</si>
  <si>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</si>
  <si>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</si>
  <si>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</si>
  <si>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</si>
  <si>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</si>
  <si>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</si>
  <si>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</si>
  <si>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</si>
  <si>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</si>
  <si>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</si>
  <si>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</si>
  <si>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</si>
  <si>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</si>
  <si>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</si>
  <si>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</si>
  <si>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</si>
  <si>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</si>
  <si>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</si>
  <si>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</si>
  <si>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</si>
  <si>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</si>
  <si>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</si>
  <si>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</si>
  <si>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</si>
  <si>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</si>
  <si>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</si>
  <si>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</si>
  <si>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</si>
  <si>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</si>
  <si>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</si>
  <si>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</si>
  <si>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</si>
  <si>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</si>
  <si>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</si>
  <si>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</si>
  <si>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</si>
  <si>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</si>
  <si>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</si>
  <si>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</si>
  <si>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</si>
  <si>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</si>
  <si>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</si>
  <si>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</si>
  <si>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</si>
  <si>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</si>
  <si>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</si>
  <si>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</si>
  <si>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</si>
  <si>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</si>
  <si>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</si>
  <si>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</si>
  <si>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</si>
  <si>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</si>
  <si>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</si>
  <si>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</si>
  <si>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</si>
  <si>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</si>
  <si>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</si>
  <si>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</si>
  <si>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</si>
  <si>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</si>
  <si>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</si>
  <si>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</si>
  <si>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</si>
  <si>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</si>
  <si>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</si>
  <si>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</si>
  <si>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</si>
  <si>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</si>
  <si>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</si>
  <si>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</si>
  <si>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</si>
  <si>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</si>
  <si>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</si>
  <si>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</si>
  <si>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</si>
  <si>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</si>
  <si>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</si>
  <si>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</si>
  <si>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</si>
  <si>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</si>
  <si>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</si>
  <si>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</si>
  <si>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</si>
  <si>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</si>
  <si>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</si>
  <si>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</si>
  <si>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</si>
  <si>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</si>
  <si>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</si>
  <si>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</si>
  <si>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</si>
  <si>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</si>
  <si>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</si>
  <si>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</si>
  <si>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</si>
  <si>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</si>
  <si>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</si>
  <si>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</si>
  <si>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</si>
  <si>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</si>
  <si>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</si>
  <si>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</si>
  <si>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</si>
  <si>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</si>
  <si>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</si>
  <si>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</si>
  <si>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</si>
  <si>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</si>
  <si>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</si>
  <si>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</si>
  <si>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</si>
  <si>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</si>
  <si>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</si>
  <si>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</si>
  <si>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</si>
  <si>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</si>
  <si>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</si>
  <si>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</si>
  <si>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</si>
  <si>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</si>
  <si>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</si>
  <si>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</si>
  <si>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</si>
  <si>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</si>
  <si>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</si>
  <si>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</si>
  <si>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</si>
  <si>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</si>
  <si>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</si>
  <si>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</si>
  <si>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</si>
  <si>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</si>
  <si>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</si>
  <si>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</si>
  <si>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</si>
  <si>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</si>
  <si>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</si>
  <si>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</si>
  <si>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</si>
  <si>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</si>
  <si>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</si>
  <si>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</si>
  <si>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</si>
  <si>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</si>
  <si>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</si>
  <si>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</si>
  <si>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</si>
  <si>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</si>
  <si>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</si>
  <si>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</si>
  <si>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</si>
  <si>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</si>
  <si>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</si>
  <si>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</si>
  <si>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</si>
  <si>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</si>
  <si>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</si>
  <si>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</si>
  <si>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</si>
  <si>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</si>
  <si>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</si>
  <si>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</si>
  <si>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</si>
  <si>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</si>
  <si>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</si>
  <si>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</si>
  <si>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</si>
  <si>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</si>
  <si>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</si>
  <si>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</si>
  <si>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</si>
  <si>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</si>
  <si>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</si>
  <si>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</si>
  <si>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</si>
  <si>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</si>
  <si>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</si>
  <si>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</si>
  <si>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</si>
  <si>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</si>
  <si>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</si>
  <si>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</si>
  <si>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</si>
  <si>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</si>
  <si>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</si>
  <si>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</si>
  <si>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</si>
  <si>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</si>
  <si>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</si>
  <si>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</si>
  <si>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</si>
  <si>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</si>
  <si>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</si>
  <si>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</si>
  <si>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</si>
  <si>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</si>
  <si>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</si>
  <si>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</si>
  <si>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</si>
  <si>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</si>
  <si>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</si>
  <si>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</si>
  <si>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</si>
  <si>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</si>
  <si>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</si>
  <si>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</si>
  <si>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</si>
  <si>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</si>
  <si>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</si>
  <si>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</si>
  <si>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</si>
  <si>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</si>
  <si>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</si>
  <si>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</si>
  <si>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</si>
  <si>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</si>
  <si>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</si>
  <si>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</si>
  <si>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</si>
  <si>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</si>
  <si>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</si>
  <si>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</si>
  <si>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</si>
  <si>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</si>
  <si>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</si>
  <si>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</si>
  <si>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</si>
  <si>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</si>
  <si>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</si>
  <si>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</si>
  <si>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</si>
  <si>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</si>
  <si>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</si>
  <si>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</si>
  <si>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</si>
  <si>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</si>
  <si>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</si>
  <si>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</si>
  <si>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</si>
  <si>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</si>
  <si>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</si>
  <si>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</si>
  <si>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</si>
  <si>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</si>
  <si>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</si>
  <si>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</si>
  <si>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</si>
  <si>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</si>
  <si>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</si>
  <si>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</si>
  <si>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</si>
  <si>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</si>
  <si>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</si>
  <si>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</si>
  <si>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</si>
  <si>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</si>
  <si>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</si>
  <si>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</si>
  <si>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</si>
  <si>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</si>
  <si>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</si>
  <si>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</si>
  <si>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</si>
  <si>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</si>
  <si>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</si>
  <si>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</si>
  <si>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</si>
  <si>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</si>
  <si>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</si>
  <si>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</si>
  <si>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</si>
  <si>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</si>
  <si>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</si>
  <si>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</si>
  <si>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</si>
  <si>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</si>
  <si>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</si>
  <si>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</si>
  <si>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</si>
  <si>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</si>
  <si>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</si>
  <si>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</si>
  <si>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</si>
  <si>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</si>
  <si>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</si>
  <si>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</si>
  <si>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</si>
  <si>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</si>
  <si>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</si>
  <si>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</si>
  <si>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</si>
  <si>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</si>
  <si>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</si>
  <si>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</si>
  <si>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</si>
  <si>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</si>
  <si>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</si>
  <si>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</si>
  <si>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</si>
  <si>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</si>
  <si>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</si>
  <si>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</si>
  <si>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</si>
  <si>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</si>
  <si>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</si>
  <si>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</si>
  <si>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</si>
  <si>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</si>
  <si>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</si>
  <si>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</si>
  <si>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</si>
  <si>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</si>
  <si>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</si>
  <si>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</si>
  <si>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</si>
  <si>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</si>
  <si>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</si>
  <si>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</si>
  <si>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</si>
  <si>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</si>
  <si>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</si>
  <si>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</si>
  <si>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</si>
  <si>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</si>
  <si>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</si>
  <si>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</si>
  <si>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</si>
  <si>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</si>
  <si>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</si>
  <si>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</si>
  <si>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</si>
  <si>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</si>
  <si>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</si>
  <si>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</si>
  <si>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</si>
  <si>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</si>
  <si>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</si>
  <si>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</si>
  <si>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</si>
  <si>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</si>
  <si>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</si>
  <si>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</si>
  <si>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</si>
  <si>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</si>
  <si>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</si>
  <si>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</si>
  <si>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</si>
  <si>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</si>
  <si>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</si>
  <si>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</si>
  <si>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</si>
  <si>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</si>
  <si>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</si>
  <si>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</si>
  <si>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</si>
  <si>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</si>
  <si>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</si>
  <si>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</si>
  <si>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</si>
  <si>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</si>
  <si>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</si>
  <si>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</si>
  <si>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</si>
  <si>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</si>
  <si>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</si>
  <si>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</si>
  <si>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</si>
  <si>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</si>
  <si>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</si>
  <si>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</si>
  <si>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</si>
  <si>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</si>
  <si>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</si>
  <si>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</si>
  <si>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</si>
  <si>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</si>
  <si>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</si>
  <si>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</si>
  <si>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</si>
  <si>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</si>
  <si>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</si>
  <si>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</si>
  <si>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</si>
  <si>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</si>
  <si>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</si>
  <si>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</si>
  <si>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</si>
  <si>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</si>
  <si>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</si>
  <si>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</si>
  <si>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</si>
  <si>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</si>
  <si>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</si>
  <si>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</si>
  <si>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</si>
  <si>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</si>
  <si>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</si>
  <si>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</si>
  <si>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</si>
  <si>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</si>
  <si>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</si>
  <si>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</si>
  <si>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</si>
  <si>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</si>
  <si>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</si>
  <si>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</si>
  <si>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</si>
  <si>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</si>
  <si>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</si>
  <si>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</si>
  <si>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</si>
  <si>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</si>
  <si>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</si>
  <si>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</si>
  <si>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</si>
  <si>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</si>
  <si>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</si>
  <si>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</si>
  <si>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</si>
  <si>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</si>
  <si>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</si>
  <si>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</si>
  <si>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</si>
  <si>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</si>
  <si>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</si>
  <si>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</si>
  <si>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</si>
  <si>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</si>
  <si>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</si>
  <si>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</si>
  <si>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</si>
  <si>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</si>
  <si>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</si>
  <si>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</si>
  <si>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</si>
  <si>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</si>
  <si>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</si>
  <si>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</si>
  <si>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</si>
  <si>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</si>
  <si>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</si>
  <si>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</si>
  <si>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</si>
  <si>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</si>
  <si>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</si>
  <si>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</si>
  <si>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</si>
  <si>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</si>
  <si>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</si>
  <si>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</si>
  <si>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</si>
  <si>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</si>
  <si>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</si>
  <si>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</si>
  <si>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</si>
  <si>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</si>
  <si>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</si>
  <si>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</si>
  <si>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</si>
  <si>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</si>
  <si>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</si>
  <si>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</si>
  <si>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</si>
  <si>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</si>
  <si>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</si>
  <si>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</si>
  <si>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</si>
  <si>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</si>
  <si>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</si>
  <si>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</si>
  <si>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</si>
  <si>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</si>
  <si>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</si>
  <si>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</si>
  <si>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</si>
  <si>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</si>
  <si>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</si>
  <si>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</si>
  <si>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</si>
  <si>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</si>
  <si>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</si>
  <si>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</si>
  <si>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</si>
  <si>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</si>
  <si>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</si>
  <si>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</si>
  <si>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</si>
  <si>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</si>
  <si>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</si>
  <si>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</si>
  <si>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</si>
  <si>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</si>
  <si>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</si>
  <si>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</si>
  <si>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</si>
  <si>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</si>
  <si>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</si>
  <si>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</si>
  <si>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</si>
  <si>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</si>
  <si>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</si>
  <si>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</si>
  <si>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</si>
  <si>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</si>
  <si>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</si>
  <si>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</si>
  <si>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</si>
  <si>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</si>
  <si>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</si>
  <si>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</si>
  <si>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</si>
  <si>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</si>
  <si>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</si>
  <si>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</si>
  <si>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</si>
  <si>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</si>
  <si>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</si>
  <si>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</si>
  <si>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</si>
  <si>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</si>
  <si>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</si>
  <si>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</si>
  <si>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</si>
  <si>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</si>
  <si>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</si>
  <si>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</si>
  <si>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</si>
  <si>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</si>
  <si>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</si>
  <si>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</si>
  <si>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</si>
  <si>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</si>
  <si>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</si>
  <si>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</si>
  <si>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</si>
  <si>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</si>
  <si>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</si>
  <si>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</si>
  <si>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</si>
  <si>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</si>
  <si>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</si>
  <si>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</si>
  <si>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</si>
  <si>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</si>
  <si>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</si>
  <si>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</si>
  <si>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</si>
  <si>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</si>
  <si>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</si>
  <si>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</si>
  <si>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</si>
  <si>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</si>
  <si>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</si>
  <si>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</si>
  <si>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</si>
  <si>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</si>
  <si>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</si>
  <si>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</si>
  <si>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</si>
  <si>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</si>
  <si>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</si>
  <si>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</si>
  <si>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</si>
  <si>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</si>
  <si>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</si>
  <si>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</si>
  <si>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</si>
  <si>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</si>
  <si>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</si>
  <si>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</si>
  <si>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</si>
  <si>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</si>
  <si>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</si>
  <si>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</si>
  <si>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</si>
  <si>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</si>
  <si>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</si>
  <si>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</si>
  <si>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</si>
  <si>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</si>
  <si>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</si>
  <si>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</si>
  <si>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</si>
  <si>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</si>
  <si>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</si>
  <si>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</si>
  <si>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</si>
  <si>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</si>
  <si>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</si>
  <si>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</si>
  <si>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</si>
  <si>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</si>
  <si>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</si>
  <si>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</si>
  <si>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</si>
  <si>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</si>
  <si>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</si>
  <si>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</si>
  <si>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</si>
  <si>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</si>
  <si>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</si>
  <si>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</si>
  <si>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</si>
  <si>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</si>
  <si>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</si>
  <si>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</si>
  <si>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</si>
  <si>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</si>
  <si>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</si>
  <si>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</si>
  <si>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</si>
  <si>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</si>
  <si>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</si>
  <si>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</si>
  <si>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</si>
  <si>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</si>
  <si>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</si>
  <si>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</si>
  <si>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</si>
  <si>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</si>
  <si>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</si>
  <si>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</si>
  <si>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</si>
  <si>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</si>
  <si>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</si>
  <si>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</si>
  <si>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</si>
  <si>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</si>
  <si>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</si>
  <si>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</si>
  <si>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</si>
  <si>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</si>
  <si>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</si>
  <si>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</si>
  <si>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</si>
  <si>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</si>
  <si>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</si>
  <si>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</si>
  <si>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</si>
  <si>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</si>
  <si>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</si>
  <si>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</si>
  <si>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</si>
  <si>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</si>
  <si>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</si>
  <si>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</si>
  <si>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</si>
  <si>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</si>
  <si>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</si>
  <si>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</si>
  <si>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</si>
  <si>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</si>
  <si>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</si>
  <si>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</si>
  <si>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</si>
  <si>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</si>
  <si>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</si>
  <si>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</si>
  <si>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</si>
  <si>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</si>
  <si>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</si>
  <si>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</si>
  <si>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</si>
  <si>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</si>
  <si>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</si>
  <si>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</si>
  <si>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</si>
  <si>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</si>
  <si>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</si>
  <si>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</si>
  <si>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</si>
  <si>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</si>
  <si>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</si>
  <si>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</si>
  <si>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</si>
  <si>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</si>
  <si>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</si>
  <si>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</si>
  <si>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</si>
  <si>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</si>
  <si>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</si>
  <si>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</si>
  <si>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</si>
  <si>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</si>
  <si>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</si>
  <si>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</si>
  <si>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</si>
  <si>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</si>
  <si>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</si>
  <si>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</si>
  <si>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</si>
  <si>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</si>
  <si>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</si>
  <si>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</si>
  <si>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</si>
  <si>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</si>
  <si>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</si>
  <si>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</si>
  <si>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</si>
  <si>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</si>
  <si>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</si>
  <si>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</si>
  <si>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</si>
  <si>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</si>
  <si>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</si>
  <si>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</si>
  <si>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</si>
  <si>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</si>
  <si>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</si>
  <si>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</si>
  <si>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</si>
  <si>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</si>
  <si>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</si>
  <si>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</si>
  <si>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</si>
  <si>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</si>
  <si>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</si>
  <si>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</si>
  <si>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</si>
  <si>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</si>
  <si>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</si>
  <si>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</si>
  <si>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</si>
  <si>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</si>
  <si>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</si>
  <si>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</si>
  <si>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</si>
  <si>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</si>
  <si>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</si>
  <si>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</si>
  <si>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</si>
  <si>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</si>
  <si>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</si>
  <si>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</si>
  <si>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</si>
  <si>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</si>
  <si>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</si>
  <si>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</si>
  <si>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</si>
  <si>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</si>
  <si>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</si>
  <si>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</si>
  <si>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</si>
  <si>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</si>
  <si>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</si>
  <si>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</si>
  <si>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</si>
  <si>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</si>
  <si>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</si>
  <si>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</si>
  <si>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</si>
  <si>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</si>
  <si>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</si>
  <si>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</si>
  <si>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</si>
  <si>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</si>
  <si>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</si>
  <si>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</si>
  <si>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</si>
  <si>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</si>
  <si>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</si>
  <si>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</si>
  <si>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</si>
  <si>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</si>
  <si>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</si>
  <si>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</si>
  <si>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</si>
  <si>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</si>
  <si>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</si>
  <si>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</si>
  <si>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</si>
  <si>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</si>
  <si>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</si>
  <si>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</si>
  <si>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</si>
  <si>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</si>
  <si>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</si>
  <si>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</si>
  <si>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</si>
  <si>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</si>
  <si>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</si>
  <si>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</si>
  <si>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</si>
  <si>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</si>
  <si>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</si>
  <si>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</si>
  <si>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</si>
  <si>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</si>
  <si>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</si>
  <si>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</si>
  <si>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</si>
  <si>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</si>
  <si>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</si>
  <si>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</si>
  <si>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</si>
  <si>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</si>
  <si>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</si>
  <si>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</si>
  <si>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</si>
  <si>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</si>
  <si>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</si>
  <si>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</si>
  <si>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</si>
  <si>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</si>
  <si>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</si>
  <si>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</si>
  <si>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</si>
  <si>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</si>
  <si>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</si>
  <si>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</si>
  <si>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</si>
  <si>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</si>
  <si>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</si>
  <si>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</si>
  <si>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</si>
  <si>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</si>
  <si>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</si>
  <si>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</si>
  <si>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</si>
  <si>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</si>
  <si>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</si>
  <si>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</si>
  <si>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</si>
  <si>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</si>
  <si>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</si>
  <si>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</si>
  <si>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</si>
  <si>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</si>
  <si>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</si>
  <si>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</si>
  <si>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</si>
  <si>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</si>
  <si>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</si>
  <si>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</si>
  <si>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</si>
  <si>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</si>
  <si>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</si>
  <si>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</si>
  <si>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</si>
  <si>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</si>
  <si>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</si>
  <si>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</si>
  <si>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</si>
  <si>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</si>
  <si>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</si>
  <si>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</si>
  <si>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</si>
  <si>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</si>
  <si>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</si>
  <si>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</si>
  <si>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</si>
  <si>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</si>
  <si>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</si>
  <si>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</si>
  <si>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</si>
  <si>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</si>
  <si>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</si>
  <si>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</si>
  <si>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</si>
  <si>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</si>
  <si>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</si>
  <si>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</si>
  <si>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</si>
  <si>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</si>
  <si>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</si>
  <si>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</si>
  <si>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</si>
  <si>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</si>
  <si>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</si>
  <si>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</si>
  <si>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</si>
  <si>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</si>
  <si>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</si>
  <si>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</si>
  <si>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</si>
  <si>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</si>
  <si>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</si>
  <si>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</si>
  <si>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</si>
  <si>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</si>
  <si>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</si>
  <si>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</si>
  <si>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</si>
  <si>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</si>
  <si>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</si>
  <si>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</si>
  <si>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</si>
  <si>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</si>
  <si>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</si>
  <si>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</si>
  <si>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</si>
  <si>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</si>
  <si>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</si>
  <si>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</si>
  <si>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</si>
  <si>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</si>
  <si>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</si>
  <si>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</si>
  <si>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</si>
  <si>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</si>
  <si>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</si>
  <si>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</si>
  <si>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</si>
  <si>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</si>
  <si>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</si>
  <si>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</si>
  <si>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</si>
  <si>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</si>
  <si>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</si>
  <si>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</si>
  <si>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</si>
  <si>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</si>
  <si>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</si>
  <si>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</si>
  <si>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</si>
  <si>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</si>
  <si>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</si>
  <si>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</si>
  <si>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</si>
  <si>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</si>
  <si>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</si>
  <si>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</si>
  <si>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</si>
  <si>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</si>
  <si>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</si>
  <si>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</si>
  <si>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</si>
  <si>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</si>
  <si>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</si>
  <si>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</si>
  <si>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</si>
  <si>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</si>
  <si>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</si>
  <si>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</si>
  <si>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</si>
  <si>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</si>
  <si>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</si>
  <si>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</si>
  <si>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</si>
  <si>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</si>
  <si>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</si>
  <si>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</si>
  <si>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</si>
  <si>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</si>
  <si>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</si>
  <si>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</si>
  <si>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</si>
  <si>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</si>
  <si>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</si>
  <si>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</si>
  <si>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</si>
  <si>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</si>
  <si>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</si>
  <si>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</si>
  <si>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</si>
  <si>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</si>
  <si>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</si>
  <si>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</si>
  <si>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</si>
  <si>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</si>
  <si>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</si>
  <si>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</si>
  <si>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</si>
  <si>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</si>
  <si>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</si>
  <si>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</si>
  <si>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</si>
  <si>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</si>
  <si>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</si>
  <si>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</si>
  <si>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</si>
  <si>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</si>
  <si>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</si>
  <si>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</si>
  <si>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</si>
  <si>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</si>
  <si>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</si>
  <si>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</si>
  <si>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</si>
  <si>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</si>
  <si>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</si>
  <si>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</si>
  <si>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</si>
  <si>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</si>
  <si>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</si>
  <si>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</si>
  <si>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</si>
  <si>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</si>
  <si>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</si>
  <si>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</si>
  <si>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</si>
  <si>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</si>
  <si>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</si>
  <si>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</si>
  <si>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</si>
  <si>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</si>
  <si>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</si>
  <si>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</si>
  <si>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</si>
  <si>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</si>
  <si>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</si>
  <si>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</si>
  <si>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</si>
  <si>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</si>
  <si>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</si>
  <si>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</si>
  <si>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</si>
  <si>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</si>
  <si>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</si>
  <si>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</si>
  <si>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</si>
  <si>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</si>
  <si>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</si>
  <si>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</si>
  <si>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</si>
  <si>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</si>
  <si>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</si>
  <si>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</si>
  <si>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</si>
  <si>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</si>
  <si>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</si>
  <si>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</si>
  <si>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</si>
  <si>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</si>
  <si>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</si>
  <si>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</si>
  <si>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</si>
  <si>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</si>
  <si>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</si>
  <si>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</si>
  <si>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</si>
  <si>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</si>
  <si>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</si>
  <si>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</si>
  <si>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</si>
  <si>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</si>
  <si>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</si>
  <si>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</si>
  <si>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</si>
  <si>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</si>
  <si>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</si>
  <si>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</si>
  <si>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</si>
  <si>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</si>
  <si>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</si>
  <si>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</si>
  <si>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</si>
  <si>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</si>
  <si>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</si>
  <si>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</si>
  <si>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</si>
  <si>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</si>
  <si>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</si>
  <si>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</si>
  <si>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</si>
  <si>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</si>
  <si>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</si>
  <si>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</si>
  <si>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</si>
  <si>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</si>
  <si>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</si>
  <si>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</si>
  <si>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</si>
  <si>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</si>
  <si>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</si>
  <si>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</si>
  <si>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</si>
  <si>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</si>
  <si>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</si>
  <si>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</si>
  <si>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</si>
  <si>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</si>
  <si>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</si>
  <si>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</si>
  <si>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</si>
  <si>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</si>
  <si>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</si>
  <si>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</si>
  <si>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</si>
  <si>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</si>
  <si>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</si>
  <si>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</si>
  <si>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</si>
  <si>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</si>
  <si>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</si>
  <si>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</si>
  <si>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</si>
  <si>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</si>
  <si>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</si>
  <si>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</si>
  <si>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</si>
  <si>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</si>
  <si>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</si>
  <si>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</si>
  <si>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</si>
  <si>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</si>
  <si>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</si>
  <si>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</si>
  <si>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</si>
  <si>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</si>
  <si>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</si>
  <si>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</si>
  <si>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</si>
  <si>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</si>
  <si>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</si>
  <si>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</si>
  <si>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</si>
  <si>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</si>
  <si>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</si>
  <si>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</si>
  <si>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</si>
  <si>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</si>
  <si>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</si>
  <si>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</si>
  <si>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</si>
  <si>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</si>
  <si>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</si>
  <si>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</si>
  <si>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</si>
  <si>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</si>
  <si>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</si>
  <si>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</si>
  <si>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</si>
  <si>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</si>
  <si>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</si>
  <si>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</si>
  <si>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</si>
  <si>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</si>
  <si>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</si>
  <si>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</si>
  <si>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</si>
  <si>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</si>
  <si>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</si>
  <si>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</si>
  <si>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</si>
  <si>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</si>
  <si>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</si>
  <si>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</si>
  <si>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</si>
  <si>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</si>
  <si>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</si>
  <si>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</si>
  <si>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</si>
  <si>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</si>
  <si>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</si>
  <si>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</si>
  <si>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</si>
  <si>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</si>
  <si>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</si>
  <si>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</si>
  <si>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</si>
  <si>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</si>
  <si>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</si>
  <si>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</si>
  <si>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</si>
  <si>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</si>
  <si>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</si>
  <si>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</si>
  <si>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</si>
  <si>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</si>
  <si>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</si>
  <si>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</si>
  <si>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</si>
  <si>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</si>
  <si>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</si>
  <si>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</si>
  <si>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</si>
  <si>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</si>
  <si>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</si>
  <si>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</si>
  <si>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</si>
  <si>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</si>
  <si>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</si>
  <si>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</si>
  <si>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</si>
  <si>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</si>
  <si>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</si>
  <si>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</si>
  <si>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</si>
  <si>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</si>
  <si>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</si>
  <si>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</si>
  <si>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</si>
  <si>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</si>
  <si>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</si>
  <si>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</si>
  <si>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</si>
  <si>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</si>
  <si>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</si>
  <si>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</si>
  <si>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</si>
  <si>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</si>
  <si>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</si>
  <si>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</si>
  <si>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</si>
  <si>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</si>
  <si>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</si>
  <si>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</si>
  <si>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</si>
  <si>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</si>
  <si>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</si>
  <si>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</si>
  <si>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</si>
  <si>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</si>
  <si>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</si>
  <si>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</si>
  <si>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</si>
  <si>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</si>
  <si>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</si>
  <si>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</si>
  <si>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</si>
  <si>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</si>
  <si>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</si>
  <si>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</si>
  <si>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</si>
  <si>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</si>
  <si>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</si>
  <si>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</si>
  <si>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</si>
  <si>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</si>
  <si>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</si>
  <si>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</si>
  <si>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</si>
  <si>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</si>
  <si>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</si>
  <si>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</si>
  <si>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</si>
  <si>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</si>
  <si>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</si>
  <si>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</si>
  <si>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</si>
  <si>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</si>
  <si>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</si>
  <si>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</si>
  <si>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</si>
  <si>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</si>
  <si>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</si>
  <si>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</si>
  <si>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</si>
  <si>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</si>
  <si>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</si>
  <si>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</si>
  <si>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</si>
  <si>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</si>
  <si>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</si>
  <si>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</si>
  <si>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</si>
  <si>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</si>
  <si>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</si>
  <si>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</si>
  <si>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</si>
  <si>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</si>
  <si>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</si>
  <si>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</si>
  <si>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</si>
  <si>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</si>
  <si>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</si>
  <si>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</si>
  <si>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</si>
  <si>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</si>
  <si>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</si>
  <si>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</si>
  <si>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</si>
  <si>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</si>
  <si>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</si>
  <si>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</si>
  <si>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</si>
  <si>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</si>
  <si>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</si>
  <si>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</si>
  <si>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</si>
  <si>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</si>
  <si>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</si>
  <si>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</si>
  <si>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</si>
  <si>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</si>
  <si>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</si>
  <si>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</si>
  <si>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</si>
  <si>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</si>
  <si>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</si>
  <si>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</si>
  <si>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</si>
  <si>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</si>
  <si>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</si>
  <si>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</si>
  <si>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</si>
  <si>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</si>
  <si>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</si>
  <si>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</si>
  <si>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</si>
  <si>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</si>
  <si>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</si>
  <si>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</si>
  <si>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</si>
  <si>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</si>
  <si>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</si>
  <si>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</si>
  <si>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</si>
  <si>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</si>
  <si>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</si>
  <si>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</si>
  <si>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</si>
  <si>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</si>
  <si>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</si>
  <si>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</si>
  <si>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</si>
  <si>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</si>
  <si>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</si>
  <si>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</si>
  <si>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</si>
  <si>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</si>
  <si>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</si>
  <si>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</si>
  <si>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</si>
  <si>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</si>
  <si>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</si>
  <si>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</si>
  <si>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</si>
  <si>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</si>
  <si>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</si>
  <si>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</si>
  <si>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</si>
  <si>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</si>
  <si>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</si>
  <si>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</si>
  <si>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</si>
  <si>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</si>
  <si>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</si>
  <si>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</si>
  <si>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</si>
  <si>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</si>
  <si>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</si>
  <si>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</si>
  <si>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</si>
  <si>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</si>
  <si>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</si>
  <si>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</si>
  <si>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</si>
  <si>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</si>
  <si>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</si>
  <si>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</si>
  <si>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</si>
  <si>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</si>
  <si>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</si>
  <si>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</si>
  <si>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</si>
  <si>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</si>
  <si>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</si>
  <si>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</si>
  <si>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</si>
  <si>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</si>
  <si>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</si>
  <si>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</si>
  <si>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</si>
  <si>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</si>
  <si>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</si>
  <si>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</si>
  <si>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</si>
  <si>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</si>
  <si>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</si>
  <si>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</si>
  <si>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</si>
  <si>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</si>
  <si>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</si>
  <si>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</si>
  <si>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</si>
  <si>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</si>
  <si>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</si>
  <si>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</si>
  <si>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</si>
  <si>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</si>
  <si>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</si>
  <si>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</si>
  <si>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</si>
  <si>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</si>
  <si>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</si>
  <si>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</si>
  <si>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</si>
  <si>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</si>
  <si>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</si>
  <si>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</si>
  <si>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</si>
  <si>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</si>
  <si>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</si>
  <si>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</si>
  <si>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</si>
  <si>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</si>
  <si>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</si>
  <si>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</si>
  <si>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</si>
  <si>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</si>
  <si>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</si>
  <si>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</si>
  <si>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</si>
  <si>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</si>
  <si>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</si>
  <si>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</si>
  <si>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</si>
  <si>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</si>
  <si>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</si>
  <si>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</si>
  <si>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</si>
  <si>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</si>
  <si>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</si>
  <si>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</si>
  <si>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</si>
  <si>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</si>
  <si>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</si>
  <si>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</si>
  <si>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</si>
  <si>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</si>
  <si>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</si>
  <si>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</si>
  <si>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</si>
  <si>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</si>
  <si>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</si>
  <si>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</si>
  <si>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</si>
  <si>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</si>
  <si>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</si>
  <si>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</si>
  <si>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</si>
  <si>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</si>
  <si>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</si>
  <si>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</si>
  <si>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</si>
  <si>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</si>
  <si>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</si>
  <si>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</si>
  <si>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</si>
  <si>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</si>
  <si>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</si>
  <si>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</si>
  <si>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</si>
  <si>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</si>
  <si>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</si>
  <si>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</si>
  <si>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</si>
  <si>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</si>
  <si>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</si>
  <si>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</si>
  <si>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</si>
  <si>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</si>
  <si>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</si>
  <si>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</si>
  <si>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</si>
  <si>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</si>
  <si>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</si>
  <si>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</si>
  <si>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</si>
  <si>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</si>
  <si>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</si>
  <si>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</si>
  <si>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</si>
  <si>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</si>
  <si>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</si>
  <si>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</si>
  <si>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</si>
  <si>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</si>
  <si>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</si>
  <si>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</si>
  <si>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</si>
  <si>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</si>
  <si>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</si>
  <si>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</si>
  <si>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</si>
  <si>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</si>
  <si>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</si>
  <si>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</si>
  <si>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</si>
  <si>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</si>
  <si>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</si>
  <si>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</si>
  <si>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</si>
  <si>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</si>
  <si>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</si>
  <si>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</si>
  <si>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</si>
  <si>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</si>
  <si>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</si>
  <si>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</si>
  <si>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</si>
  <si>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</si>
  <si>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</si>
  <si>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</si>
  <si>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</si>
  <si>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</si>
  <si>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</si>
  <si>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</si>
  <si>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</si>
  <si>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</si>
  <si>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</si>
  <si>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</si>
  <si>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</si>
  <si>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</si>
  <si>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</si>
  <si>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</si>
  <si>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</si>
  <si>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</si>
  <si>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</si>
  <si>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</si>
  <si>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</si>
  <si>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</si>
  <si>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</si>
  <si>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</si>
  <si>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</si>
  <si>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</si>
  <si>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</si>
  <si>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</si>
  <si>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</si>
  <si>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</si>
  <si>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</si>
  <si>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</si>
  <si>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</si>
  <si>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</si>
  <si>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</si>
  <si>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</si>
  <si>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</si>
  <si>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</si>
  <si>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</si>
  <si>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</si>
  <si>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</si>
  <si>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</si>
  <si>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</si>
  <si>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</si>
  <si>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</si>
  <si>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</si>
  <si>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</si>
  <si>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</si>
  <si>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</si>
  <si>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</si>
  <si>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</si>
  <si>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</si>
  <si>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</si>
  <si>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</si>
  <si>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</si>
  <si>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</si>
  <si>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</si>
  <si>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</si>
  <si>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</si>
  <si>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</si>
  <si>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</si>
  <si>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</si>
  <si>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</si>
  <si>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</si>
  <si>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</si>
  <si>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</si>
  <si>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</si>
  <si>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</si>
  <si>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</si>
  <si>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</si>
  <si>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</si>
  <si>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</si>
  <si>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</si>
  <si>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</si>
  <si>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</si>
  <si>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</si>
  <si>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</si>
  <si>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</si>
  <si>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</si>
  <si>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</si>
  <si>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</si>
  <si>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</si>
  <si>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</si>
  <si>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</si>
  <si>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</si>
  <si>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</si>
  <si>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</si>
  <si>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</si>
  <si>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</si>
  <si>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</si>
  <si>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</si>
  <si>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</si>
  <si>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</si>
  <si>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</si>
  <si>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</si>
  <si>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</si>
  <si>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</si>
  <si>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</si>
  <si>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</si>
  <si>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</si>
  <si>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</si>
  <si>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</si>
  <si>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</si>
  <si>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</si>
  <si>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</si>
  <si>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</si>
  <si>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</si>
  <si>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</si>
  <si>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</si>
  <si>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</si>
  <si>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</si>
  <si>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</si>
  <si>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</si>
  <si>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</si>
  <si>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</si>
  <si>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</si>
  <si>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</si>
  <si>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</si>
  <si>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</si>
  <si>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</si>
  <si>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</si>
  <si>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</si>
  <si>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</si>
  <si>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</si>
  <si>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</si>
  <si>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</si>
  <si>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</si>
  <si>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</si>
  <si>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</si>
  <si>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</si>
  <si>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</si>
  <si>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</si>
  <si>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</si>
  <si>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</si>
  <si>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</si>
  <si>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</si>
  <si>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</si>
  <si>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</si>
  <si>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</si>
  <si>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</si>
  <si>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</si>
  <si>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</si>
  <si>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</si>
  <si>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</si>
  <si>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</si>
  <si>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</si>
  <si>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</si>
  <si>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</si>
  <si>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</si>
  <si>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</si>
  <si>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</si>
  <si>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</si>
  <si>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</si>
  <si>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</si>
  <si>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</si>
  <si>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</si>
  <si>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</si>
  <si>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</si>
  <si>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</si>
  <si>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</si>
  <si>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</si>
  <si>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</si>
  <si>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</si>
  <si>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</si>
  <si>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</si>
  <si>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</si>
  <si>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</si>
  <si>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</si>
  <si>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</si>
  <si>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</si>
  <si>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</si>
  <si>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</si>
  <si>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</si>
  <si>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</si>
  <si>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</si>
  <si>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</si>
  <si>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</si>
  <si>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</si>
  <si>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</si>
  <si>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</si>
  <si>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</si>
  <si>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</si>
  <si>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</si>
  <si>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</si>
  <si>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</si>
  <si>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</si>
  <si>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</si>
  <si>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</si>
  <si>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</si>
  <si>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</si>
  <si>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</si>
  <si>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</si>
  <si>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</si>
  <si>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</si>
  <si>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</si>
  <si>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</si>
  <si>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</si>
  <si>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</si>
  <si>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</si>
  <si>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</si>
  <si>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</si>
  <si>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</si>
  <si>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</si>
  <si>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</si>
  <si>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</si>
  <si>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</si>
  <si>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</si>
  <si>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</si>
  <si>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</si>
  <si>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</si>
  <si>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</si>
  <si>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</si>
  <si>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</si>
  <si>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</si>
  <si>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</si>
  <si>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</si>
  <si>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</si>
  <si>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</si>
  <si>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</si>
  <si>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</si>
  <si>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</si>
  <si>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</si>
  <si>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</si>
  <si>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</si>
  <si>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</si>
  <si>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</si>
  <si>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</si>
  <si>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</si>
  <si>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</si>
  <si>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</si>
  <si>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</si>
  <si>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</si>
  <si>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</si>
  <si>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</si>
  <si>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</si>
  <si>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</si>
  <si>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</si>
  <si>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</si>
  <si>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</si>
  <si>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</si>
  <si>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</si>
  <si>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</si>
  <si>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</si>
  <si>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</si>
  <si>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</si>
  <si>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</si>
  <si>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</si>
  <si>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</si>
  <si>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</si>
  <si>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</si>
  <si>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</si>
  <si>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</si>
  <si>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</si>
  <si>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</si>
  <si>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</si>
  <si>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</si>
  <si>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</si>
  <si>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</si>
  <si>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</si>
  <si>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</si>
  <si>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</si>
  <si>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</si>
  <si>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</si>
  <si>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</si>
  <si>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</si>
  <si>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</si>
  <si>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</si>
  <si>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</si>
  <si>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</si>
  <si>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</si>
  <si>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</si>
  <si>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</si>
  <si>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</si>
  <si>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</si>
  <si>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</si>
  <si>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</si>
  <si>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</si>
  <si>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</si>
  <si>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</si>
  <si>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</si>
  <si>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</si>
  <si>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</si>
  <si>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</si>
  <si>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</si>
  <si>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</si>
  <si>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</si>
  <si>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</si>
  <si>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</si>
  <si>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</si>
  <si>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</si>
  <si>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</si>
  <si>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</si>
  <si>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</si>
  <si>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</si>
  <si>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</si>
  <si>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</si>
  <si>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</si>
  <si>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</si>
  <si>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</si>
  <si>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</si>
  <si>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</si>
  <si>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</si>
  <si>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</si>
  <si>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</si>
  <si>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</si>
  <si>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</si>
  <si>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</si>
  <si>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</si>
  <si>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</si>
  <si>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</si>
  <si>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</si>
  <si>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</si>
  <si>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</si>
  <si>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</si>
  <si>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</si>
  <si>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</si>
  <si>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</si>
  <si>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</si>
  <si>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</si>
  <si>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</si>
  <si>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</si>
  <si>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</si>
  <si>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</si>
  <si>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</si>
  <si>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</si>
  <si>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</si>
  <si>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</si>
  <si>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</si>
  <si>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</si>
  <si>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</si>
  <si>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</si>
  <si>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</si>
  <si>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</si>
  <si>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</si>
  <si>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</si>
  <si>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</si>
  <si>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</si>
  <si>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</si>
  <si>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</si>
  <si>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</si>
  <si>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</si>
  <si>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</si>
  <si>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</si>
  <si>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</si>
  <si>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</si>
  <si>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</si>
  <si>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</si>
  <si>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</si>
  <si>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</si>
  <si>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</si>
  <si>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</si>
  <si>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</si>
  <si>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</si>
  <si>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</si>
  <si>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</si>
  <si>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</si>
  <si>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</si>
  <si>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</si>
  <si>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</si>
  <si>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</si>
  <si>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</si>
  <si>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</si>
  <si>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</si>
  <si>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</si>
  <si>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</si>
  <si>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</si>
  <si>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</si>
  <si>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</si>
  <si>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</si>
  <si>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</si>
  <si>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</si>
  <si>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</si>
  <si>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</si>
  <si>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</si>
  <si>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</si>
  <si>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</si>
  <si>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</si>
  <si>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</si>
  <si>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</si>
  <si>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</si>
  <si>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</si>
  <si>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</si>
  <si>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</si>
  <si>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</si>
  <si>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</si>
  <si>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</si>
  <si>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</si>
  <si>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</si>
  <si>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</si>
  <si>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</si>
  <si>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</si>
  <si>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</si>
  <si>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</si>
  <si>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</si>
  <si>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</si>
  <si>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</si>
  <si>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</si>
  <si>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</si>
  <si>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</si>
  <si>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</si>
  <si>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</si>
  <si>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</si>
  <si>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</si>
  <si>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</si>
  <si>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</si>
  <si>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</si>
  <si>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</si>
  <si>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</si>
  <si>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</si>
  <si>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</si>
  <si>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</si>
  <si>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</si>
  <si>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</si>
  <si>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</si>
  <si>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</si>
  <si>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</si>
  <si>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</si>
  <si>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</si>
  <si>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</si>
  <si>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</si>
  <si>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</si>
  <si>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</si>
  <si>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</si>
  <si>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</si>
  <si>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</si>
  <si>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</si>
  <si>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</si>
  <si>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</si>
  <si>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</si>
  <si>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</si>
  <si>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</si>
  <si>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</si>
  <si>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</si>
  <si>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</si>
  <si>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</si>
  <si>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</si>
  <si>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</si>
  <si>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</si>
  <si>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</si>
  <si>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</si>
  <si>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</si>
  <si>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</si>
  <si>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</si>
  <si>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</si>
  <si>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</si>
  <si>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</si>
  <si>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</si>
  <si>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</si>
  <si>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</si>
  <si>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</si>
  <si>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</si>
  <si>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</si>
  <si>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</si>
  <si>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</si>
  <si>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</si>
  <si>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</si>
  <si>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</si>
  <si>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</si>
  <si>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</si>
  <si>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</si>
  <si>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</si>
  <si>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</si>
  <si>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</si>
  <si>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</si>
  <si>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</si>
  <si>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</si>
  <si>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</si>
  <si>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</si>
  <si>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</si>
  <si>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</si>
  <si>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</si>
  <si>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</si>
  <si>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</si>
  <si>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</si>
  <si>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</si>
  <si>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</si>
  <si>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</si>
  <si>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</si>
  <si>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</si>
  <si>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</si>
  <si>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</si>
  <si>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</si>
  <si>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</si>
  <si>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</si>
  <si>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</si>
  <si>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</si>
  <si>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</si>
  <si>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</si>
  <si>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</si>
  <si>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</si>
  <si>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</si>
  <si>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</si>
  <si>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</si>
  <si>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</si>
  <si>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</si>
  <si>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</si>
  <si>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</si>
  <si>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</si>
  <si>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</si>
  <si>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</si>
  <si>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</si>
  <si>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</si>
  <si>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</si>
  <si>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</si>
  <si>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</si>
  <si>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</si>
  <si>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</si>
  <si>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</si>
  <si>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</si>
  <si>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</si>
  <si>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</si>
  <si>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</si>
  <si>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</si>
  <si>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</si>
  <si>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</si>
  <si>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</si>
  <si>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</si>
  <si>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</si>
  <si>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</si>
  <si>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</si>
  <si>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</si>
  <si>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</si>
  <si>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</si>
  <si>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</si>
  <si>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</si>
  <si>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</si>
  <si>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</si>
  <si>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</si>
  <si>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</si>
  <si>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</si>
  <si>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</si>
  <si>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</si>
  <si>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</si>
  <si>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</si>
  <si>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</si>
  <si>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</si>
  <si>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</si>
  <si>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</si>
  <si>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</si>
  <si>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</si>
  <si>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</si>
  <si>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</si>
  <si>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</si>
  <si>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</si>
  <si>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</si>
  <si>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</si>
  <si>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</si>
  <si>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</si>
  <si>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</si>
  <si>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</si>
  <si>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</si>
  <si>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</si>
  <si>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</si>
  <si>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</si>
  <si>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</si>
  <si>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</si>
  <si>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</si>
  <si>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</si>
  <si>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</si>
  <si>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</si>
  <si>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</si>
  <si>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</si>
  <si>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</si>
  <si>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</si>
  <si>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</si>
  <si>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</si>
  <si>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</si>
  <si>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</si>
  <si>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</si>
  <si>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</si>
  <si>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</si>
  <si>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</si>
  <si>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</si>
  <si>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</si>
  <si>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</si>
  <si>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</si>
  <si>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</si>
  <si>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</si>
  <si>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</si>
  <si>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</si>
  <si>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</si>
  <si>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</si>
  <si>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</si>
  <si>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</si>
  <si>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</si>
  <si>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</si>
  <si>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</si>
  <si>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</si>
  <si>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</si>
  <si>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</si>
  <si>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</si>
  <si>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</si>
  <si>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</si>
  <si>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</si>
  <si>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</si>
  <si>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</si>
  <si>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</si>
  <si>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</si>
  <si>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</si>
  <si>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</si>
  <si>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</si>
  <si>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</si>
  <si>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</si>
  <si>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</si>
  <si>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</si>
  <si>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</si>
  <si>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</si>
  <si>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</si>
  <si>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</si>
  <si>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</si>
  <si>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</si>
  <si>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</si>
  <si>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</si>
  <si>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</si>
  <si>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</si>
  <si>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</si>
  <si>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</si>
  <si>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</si>
  <si>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</si>
  <si>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</si>
  <si>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</si>
  <si>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</si>
  <si>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</si>
  <si>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</si>
  <si>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</si>
  <si>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</si>
  <si>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</si>
  <si>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</si>
  <si>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</si>
  <si>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</si>
  <si>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</si>
  <si>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</si>
  <si>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</si>
  <si>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</si>
  <si>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</si>
  <si>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</si>
  <si>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</si>
  <si>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</si>
  <si>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</si>
  <si>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</si>
  <si>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</si>
  <si>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</si>
  <si>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</si>
  <si>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</si>
  <si>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</si>
  <si>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</si>
  <si>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</si>
  <si>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</si>
  <si>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</si>
  <si>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</si>
  <si>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</si>
  <si>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</si>
  <si>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</si>
  <si>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</si>
  <si>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</si>
  <si>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</si>
  <si>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</si>
  <si>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</si>
  <si>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</si>
  <si>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</si>
  <si>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</si>
  <si>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</si>
  <si>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</si>
  <si>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</si>
  <si>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</si>
  <si>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</si>
  <si>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</si>
  <si>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</si>
  <si>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</si>
  <si>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</si>
  <si>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</si>
  <si>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</si>
  <si>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</si>
  <si>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</si>
  <si>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</si>
  <si>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</si>
  <si>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</si>
  <si>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</si>
  <si>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</si>
  <si>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</si>
  <si>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</si>
  <si>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</si>
  <si>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</si>
  <si>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</si>
  <si>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</si>
  <si>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</si>
  <si>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</si>
  <si>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</si>
  <si>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</si>
  <si>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</si>
  <si>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</si>
  <si>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</si>
  <si>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</si>
  <si>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</si>
  <si>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</si>
  <si>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</si>
  <si>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</si>
  <si>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</si>
  <si>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</si>
  <si>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</si>
  <si>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</si>
  <si>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</si>
  <si>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</si>
  <si>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</si>
  <si>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</si>
  <si>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</si>
  <si>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</si>
  <si>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</si>
  <si>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</si>
  <si>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</si>
  <si>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</si>
  <si>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</si>
  <si>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</si>
  <si>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</si>
  <si>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</si>
  <si>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</si>
  <si>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</si>
  <si>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</si>
  <si>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</si>
  <si>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</si>
  <si>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</si>
  <si>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</si>
  <si>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</si>
  <si>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</si>
  <si>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</si>
  <si>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</si>
  <si>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</si>
  <si>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</si>
  <si>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</si>
  <si>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</si>
  <si>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</si>
  <si>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</si>
  <si>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</si>
  <si>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</si>
  <si>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</si>
  <si>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</si>
  <si>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</si>
  <si>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</si>
  <si>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</si>
  <si>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</si>
  <si>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</si>
  <si>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</si>
  <si>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</si>
  <si>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</si>
  <si>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</si>
  <si>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</si>
  <si>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</si>
  <si>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</si>
  <si>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</si>
  <si>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</si>
  <si>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</si>
  <si>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</si>
  <si>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</si>
  <si>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</si>
  <si>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</si>
  <si>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</si>
  <si>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</si>
  <si>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</si>
  <si>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</si>
  <si>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</si>
  <si>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</si>
  <si>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</si>
  <si>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</si>
  <si>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</si>
  <si>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</si>
  <si>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</si>
  <si>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</si>
  <si>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</si>
  <si>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</si>
  <si>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</si>
  <si>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</si>
  <si>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</si>
  <si>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</si>
  <si>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</si>
  <si>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</si>
  <si>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</si>
  <si>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</si>
  <si>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</si>
  <si>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</si>
  <si>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</si>
  <si>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</si>
  <si>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</si>
  <si>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</si>
  <si>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</si>
  <si>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</si>
  <si>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</si>
  <si>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</si>
  <si>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</si>
  <si>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</si>
  <si>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</si>
  <si>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</si>
  <si>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</si>
  <si>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</si>
  <si>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</si>
  <si>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</si>
  <si>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</si>
  <si>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</si>
  <si>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</si>
  <si>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</si>
  <si>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</si>
  <si>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</si>
  <si>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</si>
  <si>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</si>
  <si>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</si>
  <si>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</si>
  <si>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</si>
  <si>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</si>
  <si>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</si>
  <si>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</si>
  <si>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</si>
  <si>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</si>
  <si>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</si>
  <si>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</si>
  <si>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</si>
  <si>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</si>
  <si>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</si>
  <si>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</si>
  <si>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</si>
  <si>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</si>
  <si>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</si>
  <si>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</si>
  <si>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</si>
  <si>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</si>
  <si>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</si>
  <si>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</si>
  <si>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</si>
  <si>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</si>
  <si>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</si>
  <si>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</si>
  <si>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</si>
  <si>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</si>
  <si>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</si>
  <si>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</si>
  <si>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</si>
  <si>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</si>
  <si>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</si>
  <si>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</si>
  <si>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</si>
  <si>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</si>
  <si>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</si>
  <si>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</si>
  <si>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</si>
  <si>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</si>
  <si>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</si>
  <si>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</si>
  <si>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</si>
  <si>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</si>
  <si>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</si>
  <si>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</si>
  <si>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</si>
  <si>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</si>
  <si>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</si>
  <si>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</si>
  <si>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</si>
  <si>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</si>
  <si>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</si>
  <si>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</si>
  <si>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</si>
  <si>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</si>
  <si>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</si>
  <si>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</si>
  <si>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</si>
  <si>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</si>
  <si>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</si>
  <si>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</si>
  <si>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</si>
  <si>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</si>
  <si>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</si>
  <si>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</si>
  <si>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</si>
  <si>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</si>
  <si>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</si>
  <si>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</si>
  <si>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</si>
  <si>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</si>
  <si>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</si>
  <si>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</si>
  <si>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</si>
  <si>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</si>
  <si>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</si>
  <si>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</si>
  <si>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</si>
  <si>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</si>
  <si>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</si>
  <si>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</si>
  <si>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</si>
  <si>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</si>
  <si>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</si>
  <si>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</si>
  <si>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</si>
  <si>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</si>
  <si>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</si>
  <si>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</si>
  <si>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</si>
  <si>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</si>
  <si>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</si>
  <si>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</si>
  <si>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</si>
  <si>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</si>
  <si>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</si>
  <si>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</si>
  <si>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</si>
  <si>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</si>
  <si>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</si>
  <si>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</si>
  <si>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</si>
  <si>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</si>
  <si>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</si>
  <si>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</si>
  <si>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</si>
  <si>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</si>
  <si>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</si>
  <si>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</si>
  <si>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</si>
  <si>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</si>
  <si>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</si>
  <si>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</si>
  <si>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</si>
  <si>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</si>
  <si>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</si>
  <si>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</si>
  <si>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</si>
  <si>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</si>
  <si>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</si>
  <si>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</si>
  <si>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</si>
  <si>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</si>
  <si>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</si>
  <si>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</si>
  <si>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</si>
  <si>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</si>
  <si>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</si>
  <si>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</si>
  <si>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</si>
  <si>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</si>
  <si>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</si>
  <si>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</si>
  <si>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</si>
  <si>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</si>
  <si>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</si>
  <si>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</si>
  <si>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</si>
  <si>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</si>
  <si>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</si>
  <si>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</si>
  <si>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</si>
  <si>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</si>
  <si>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</si>
  <si>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</si>
  <si>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</si>
  <si>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</si>
  <si>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</si>
  <si>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</si>
  <si>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</si>
  <si>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</si>
  <si>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</si>
  <si>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</si>
  <si>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</si>
  <si>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</si>
  <si>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</si>
  <si>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</si>
  <si>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</si>
  <si>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</si>
  <si>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</si>
  <si>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</si>
  <si>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</si>
  <si>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</si>
  <si>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</si>
  <si>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</si>
  <si>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</si>
  <si>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</si>
  <si>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</si>
  <si>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</si>
  <si>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</si>
  <si>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</si>
  <si>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</si>
  <si>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</si>
  <si>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</si>
  <si>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</si>
  <si>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</si>
  <si>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</si>
  <si>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</si>
  <si>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</si>
  <si>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</si>
  <si>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</si>
  <si>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</si>
  <si>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</si>
  <si>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</si>
  <si>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</si>
  <si>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</si>
  <si>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</si>
  <si>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</si>
  <si>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</si>
  <si>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</si>
  <si>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</si>
  <si>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</si>
  <si>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</si>
  <si>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</si>
  <si>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</si>
  <si>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</si>
  <si>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</si>
  <si>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</si>
  <si>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</si>
  <si>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</si>
  <si>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</si>
  <si>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</si>
  <si>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</si>
  <si>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</si>
  <si>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</si>
  <si>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</si>
  <si>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</si>
  <si>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</si>
  <si>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</si>
  <si>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</si>
  <si>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</si>
  <si>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</si>
  <si>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</si>
  <si>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</si>
  <si>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</si>
  <si>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</si>
  <si>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</si>
  <si>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</si>
  <si>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</si>
  <si>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</si>
  <si>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</si>
  <si>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</si>
  <si>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</si>
  <si>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</si>
  <si>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</si>
  <si>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</si>
  <si>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</si>
  <si>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</si>
  <si>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</si>
  <si>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</si>
  <si>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</si>
  <si>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</si>
  <si>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</si>
  <si>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</si>
  <si>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</si>
  <si>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</si>
  <si>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</si>
  <si>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</si>
  <si>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</si>
  <si>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</si>
  <si>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</si>
  <si>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</si>
  <si>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</si>
  <si>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</si>
  <si>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</si>
  <si>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</si>
  <si>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</si>
  <si>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</si>
  <si>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</si>
  <si>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</si>
  <si>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</si>
  <si>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</si>
  <si>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</si>
  <si>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</si>
  <si>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</si>
  <si>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</si>
  <si>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</si>
  <si>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</si>
  <si>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</si>
  <si>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</si>
  <si>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</si>
  <si>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</si>
  <si>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</si>
  <si>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</si>
  <si>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</si>
  <si>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</si>
  <si>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</si>
  <si>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</si>
  <si>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</si>
  <si>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</si>
  <si>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</si>
  <si>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</si>
  <si>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</si>
  <si>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</si>
  <si>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</si>
  <si>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</si>
  <si>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</si>
  <si>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</si>
  <si>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</si>
  <si>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</si>
  <si>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</si>
  <si>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</si>
  <si>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</si>
  <si>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</si>
  <si>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</si>
  <si>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</si>
  <si>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</si>
  <si>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</si>
  <si>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</si>
  <si>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</si>
  <si>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</si>
  <si>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</si>
  <si>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</si>
  <si>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</si>
  <si>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</si>
  <si>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</si>
  <si>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</si>
  <si>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</si>
  <si>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</si>
  <si>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</si>
  <si>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</si>
  <si>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</si>
  <si>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</si>
  <si>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</si>
  <si>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</si>
  <si>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</si>
  <si>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</si>
  <si>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</si>
  <si>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</si>
  <si>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</si>
  <si>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</si>
  <si>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</si>
  <si>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</si>
  <si>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</si>
  <si>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</si>
  <si>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</si>
  <si>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</si>
  <si>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</si>
  <si>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</si>
  <si>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</si>
  <si>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</si>
  <si>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</si>
  <si>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</si>
  <si>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</si>
  <si>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</si>
  <si>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</si>
  <si>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</si>
  <si>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</si>
  <si>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</si>
  <si>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</si>
  <si>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</si>
  <si>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</si>
  <si>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</si>
  <si>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</si>
  <si>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</si>
  <si>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</si>
  <si>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</si>
  <si>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</si>
  <si>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</si>
  <si>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</si>
  <si>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</si>
  <si>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</si>
  <si>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</si>
  <si>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</si>
  <si>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</si>
  <si>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</si>
  <si>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</si>
  <si>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</si>
  <si>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</si>
  <si>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</si>
  <si>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</si>
  <si>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</si>
  <si>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</si>
  <si>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</si>
  <si>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</si>
  <si>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</si>
  <si>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</si>
  <si>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</si>
  <si>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</si>
  <si>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</si>
  <si>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</si>
  <si>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</si>
  <si>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</si>
  <si>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</si>
  <si>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</si>
  <si>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</si>
  <si>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</si>
  <si>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</si>
  <si>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</si>
  <si>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</si>
  <si>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</si>
  <si>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</si>
  <si>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</si>
  <si>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</si>
  <si>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</si>
  <si>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</si>
  <si>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</si>
  <si>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</si>
  <si>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</si>
  <si>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</si>
  <si>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</si>
  <si>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</si>
  <si>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</si>
  <si>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</si>
  <si>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</si>
  <si>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</si>
  <si>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</si>
  <si>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</si>
  <si>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</si>
  <si>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</si>
  <si>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</si>
  <si>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</si>
  <si>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</si>
  <si>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</si>
  <si>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</si>
  <si>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</si>
  <si>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</si>
  <si>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</si>
  <si>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</si>
  <si>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</si>
  <si>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</si>
  <si>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</si>
  <si>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</si>
  <si>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</si>
  <si>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</si>
  <si>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</si>
  <si>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</si>
  <si>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</si>
  <si>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</si>
  <si>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</si>
  <si>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</si>
  <si>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</si>
  <si>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</si>
  <si>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</si>
  <si>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</si>
  <si>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</si>
  <si>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</si>
  <si>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</si>
  <si>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</si>
  <si>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</si>
  <si>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</si>
  <si>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</si>
  <si>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</si>
  <si>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</si>
  <si>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</si>
  <si>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</si>
  <si>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</si>
  <si>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</si>
  <si>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</si>
  <si>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</si>
  <si>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</si>
  <si>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</si>
  <si>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</si>
  <si>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</si>
  <si>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</si>
  <si>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</si>
  <si>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</si>
  <si>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</si>
  <si>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</si>
  <si>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</si>
  <si>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</si>
  <si>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</si>
  <si>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</si>
  <si>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</si>
  <si>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</si>
  <si>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</si>
  <si>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</si>
  <si>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</si>
  <si>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</si>
  <si>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</si>
  <si>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</si>
  <si>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</si>
  <si>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</si>
  <si>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</si>
  <si>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</si>
  <si>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</si>
  <si>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</si>
  <si>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</si>
  <si>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</si>
  <si>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</si>
  <si>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</si>
  <si>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</si>
  <si>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</si>
  <si>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</si>
  <si>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</si>
  <si>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</si>
  <si>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</si>
  <si>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</si>
  <si>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</si>
  <si>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</si>
  <si>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</si>
  <si>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</si>
  <si>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</si>
  <si>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</si>
  <si>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</si>
  <si>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</si>
  <si>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</si>
  <si>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</si>
  <si>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</si>
  <si>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</si>
  <si>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</si>
  <si>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</si>
  <si>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</si>
  <si>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</si>
  <si>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</si>
  <si>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</si>
  <si>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</si>
  <si>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</si>
  <si>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</si>
  <si>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</si>
  <si>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</si>
  <si>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</si>
  <si>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</si>
  <si>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</si>
  <si>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</si>
  <si>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</si>
  <si>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</si>
  <si>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</si>
  <si>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</si>
  <si>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</si>
  <si>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</si>
  <si>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</si>
  <si>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</si>
  <si>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</si>
  <si>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</si>
  <si>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</si>
  <si>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</si>
  <si>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</si>
  <si>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</si>
  <si>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</si>
  <si>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</si>
  <si>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</si>
  <si>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</si>
  <si>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</si>
  <si>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</si>
  <si>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</si>
  <si>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</si>
  <si>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</si>
  <si>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</si>
  <si>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</si>
  <si>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</si>
  <si>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</si>
  <si>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</si>
  <si>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</si>
  <si>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</si>
  <si>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</si>
  <si>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</si>
  <si>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</si>
  <si>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</si>
  <si>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</si>
  <si>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</si>
  <si>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</si>
  <si>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</si>
  <si>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</si>
  <si>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</si>
  <si>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</si>
  <si>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</si>
  <si>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</si>
  <si>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</si>
  <si>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</si>
  <si>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</si>
  <si>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</si>
  <si>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</si>
  <si>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</si>
  <si>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</si>
  <si>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</si>
  <si>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</si>
  <si>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</si>
  <si>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</si>
  <si>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</si>
  <si>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</si>
  <si>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</si>
  <si>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</si>
  <si>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</si>
  <si>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</si>
  <si>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</si>
  <si>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</si>
  <si>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</si>
  <si>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</si>
  <si>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</si>
  <si>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</si>
  <si>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</si>
  <si>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</si>
  <si>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</si>
  <si>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</si>
  <si>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</si>
  <si>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</si>
  <si>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</si>
  <si>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</si>
  <si>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</si>
  <si>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</si>
  <si>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</si>
  <si>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</si>
  <si>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</si>
  <si>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</si>
  <si>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</si>
  <si>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</si>
  <si>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</si>
  <si>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</si>
  <si>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</si>
  <si>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</si>
  <si>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</si>
  <si>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</si>
  <si>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</si>
  <si>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</si>
  <si>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</si>
  <si>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</si>
  <si>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</si>
  <si>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</si>
  <si>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</si>
  <si>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</si>
  <si>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</si>
  <si>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</si>
  <si>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</si>
  <si>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</si>
  <si>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</si>
  <si>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</si>
  <si>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</si>
  <si>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</si>
  <si>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</si>
  <si>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</si>
  <si>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</si>
  <si>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</si>
  <si>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</si>
  <si>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</si>
  <si>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</si>
  <si>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</si>
  <si>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</si>
  <si>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</si>
  <si>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</si>
  <si>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</si>
  <si>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</si>
  <si>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</si>
  <si>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</si>
  <si>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</si>
  <si>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</si>
  <si>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</si>
  <si>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</si>
  <si>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</si>
  <si>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</si>
  <si>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</si>
  <si>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</si>
  <si>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</si>
  <si>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</si>
  <si>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</si>
  <si>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</si>
  <si>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</si>
  <si>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</si>
  <si>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</si>
  <si>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</si>
  <si>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</si>
  <si>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</si>
  <si>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</si>
  <si>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</si>
  <si>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</si>
  <si>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</si>
  <si>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</si>
  <si>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</si>
  <si>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</si>
  <si>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</si>
  <si>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</si>
  <si>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</si>
  <si>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</si>
  <si>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</si>
  <si>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</si>
  <si>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</si>
  <si>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</si>
  <si>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</si>
  <si>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</si>
  <si>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</si>
  <si>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</si>
  <si>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</si>
  <si>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</si>
  <si>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</si>
  <si>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</si>
  <si>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</si>
  <si>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</si>
  <si>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</si>
  <si>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</si>
  <si>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</si>
  <si>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</si>
  <si>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</si>
  <si>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</si>
  <si>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</si>
  <si>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</si>
  <si>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</si>
  <si>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</si>
  <si>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</si>
  <si>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</si>
  <si>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</si>
  <si>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</si>
  <si>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</si>
  <si>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</si>
  <si>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</si>
  <si>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</si>
  <si>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</si>
  <si>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</si>
  <si>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</si>
  <si>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</si>
  <si>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</si>
  <si>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</si>
  <si>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</si>
  <si>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</si>
  <si>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</si>
  <si>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</si>
  <si>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</si>
  <si>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</si>
  <si>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</si>
  <si>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</si>
  <si>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</si>
  <si>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</si>
  <si>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</si>
  <si>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</si>
  <si>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</si>
  <si>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</si>
  <si>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</si>
  <si>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</si>
  <si>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</si>
  <si>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</si>
  <si>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</si>
  <si>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</si>
  <si>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</si>
  <si>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</si>
  <si>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</si>
  <si>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</si>
  <si>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</si>
  <si>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</si>
  <si>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</si>
  <si>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</si>
  <si>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</si>
  <si>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</si>
  <si>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</si>
  <si>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</si>
  <si>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</si>
  <si>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</si>
  <si>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</si>
  <si>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</si>
  <si>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</si>
  <si>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</si>
  <si>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</si>
  <si>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</si>
  <si>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</si>
  <si>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</si>
  <si>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</si>
  <si>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</si>
  <si>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</si>
  <si>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</si>
  <si>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</si>
  <si>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</si>
  <si>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</si>
  <si>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</si>
  <si>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</si>
  <si>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</si>
  <si>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</si>
  <si>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</si>
  <si>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</si>
  <si>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</si>
  <si>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</si>
  <si>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</si>
  <si>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</si>
  <si>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</si>
  <si>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</si>
  <si>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</si>
  <si>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</si>
  <si>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</si>
  <si>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</si>
  <si>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</si>
  <si>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</si>
  <si>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</si>
  <si>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</si>
  <si>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</si>
  <si>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</si>
  <si>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</si>
  <si>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</si>
  <si>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</si>
  <si>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</si>
  <si>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</si>
  <si>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</si>
  <si>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</si>
  <si>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</si>
  <si>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</si>
  <si>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</si>
  <si>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</si>
  <si>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</si>
  <si>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</si>
  <si>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</si>
  <si>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</si>
  <si>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</si>
  <si>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</si>
  <si>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</si>
  <si>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</si>
  <si>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</si>
  <si>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</si>
  <si>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</si>
  <si>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</si>
  <si>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</si>
  <si>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</si>
  <si>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</si>
  <si>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</si>
  <si>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</si>
  <si>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</si>
  <si>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</si>
  <si>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</si>
  <si>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</si>
  <si>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</si>
  <si>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</si>
  <si>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</si>
  <si>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</si>
  <si>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</si>
  <si>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</si>
  <si>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</si>
  <si>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</si>
  <si>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</si>
  <si>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</si>
  <si>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</si>
  <si>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</si>
  <si>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</si>
  <si>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</si>
  <si>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</si>
  <si>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</si>
  <si>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</si>
  <si>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</si>
  <si>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</si>
  <si>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</si>
  <si>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</si>
  <si>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</si>
  <si>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</si>
  <si>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</si>
  <si>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</si>
  <si>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</si>
  <si>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</si>
  <si>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</si>
  <si>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</si>
  <si>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</si>
  <si>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</si>
  <si>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</si>
  <si>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</si>
  <si>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</si>
  <si>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</si>
  <si>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</si>
  <si>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</si>
  <si>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</si>
  <si>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</si>
  <si>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</si>
  <si>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</si>
  <si>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</si>
  <si>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</si>
  <si>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</si>
  <si>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</si>
  <si>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</si>
  <si>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</si>
  <si>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</si>
  <si>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</si>
  <si>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</si>
  <si>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</si>
  <si>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</si>
  <si>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</si>
  <si>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</si>
  <si>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</si>
  <si>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</si>
  <si>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</si>
  <si>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</si>
  <si>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</si>
  <si>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</si>
  <si>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</si>
  <si>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</si>
  <si>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</si>
  <si>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</si>
  <si>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</si>
  <si>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</si>
  <si>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</si>
  <si>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</si>
  <si>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</si>
  <si>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</si>
  <si>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</si>
  <si>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</si>
  <si>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</si>
  <si>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</si>
  <si>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</si>
  <si>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</si>
  <si>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</si>
  <si>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</si>
  <si>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</si>
  <si>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</si>
  <si>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</si>
  <si>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</si>
  <si>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</si>
  <si>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</si>
  <si>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</si>
  <si>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</si>
  <si>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</si>
  <si>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</si>
  <si>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</si>
  <si>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</si>
  <si>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</si>
  <si>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</si>
  <si>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</si>
  <si>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</si>
  <si>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</si>
  <si>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</si>
  <si>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</si>
  <si>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</si>
  <si>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</si>
  <si>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</si>
  <si>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</si>
  <si>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</si>
  <si>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</si>
  <si>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</si>
  <si>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</si>
  <si>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</si>
  <si>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</si>
  <si>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</si>
  <si>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</si>
  <si>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</si>
  <si>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</si>
  <si>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</si>
  <si>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</si>
  <si>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</si>
  <si>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</si>
  <si>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</si>
  <si>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</si>
  <si>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</si>
  <si>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</si>
  <si>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</si>
  <si>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</si>
  <si>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</si>
  <si>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</si>
  <si>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</si>
  <si>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</si>
  <si>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</si>
  <si>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</si>
  <si>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</si>
  <si>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</si>
  <si>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</si>
  <si>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</si>
  <si>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</si>
  <si>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</si>
  <si>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</si>
  <si>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</si>
  <si>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</si>
  <si>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</si>
  <si>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</si>
  <si>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</si>
  <si>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</si>
  <si>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</si>
  <si>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</si>
  <si>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</si>
  <si>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</si>
  <si>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</si>
  <si>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</si>
  <si>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</si>
  <si>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</si>
  <si>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</si>
  <si>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</si>
  <si>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</si>
  <si>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</si>
  <si>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</si>
  <si>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</si>
  <si>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</si>
  <si>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</si>
  <si>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</si>
  <si>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</si>
  <si>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</si>
  <si>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</si>
  <si>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</si>
  <si>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</si>
  <si>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</si>
  <si>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</si>
  <si>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</si>
  <si>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</si>
  <si>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</si>
  <si>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</si>
  <si>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</si>
  <si>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</si>
  <si>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</si>
  <si>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</si>
  <si>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</si>
  <si>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</si>
  <si>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</si>
  <si>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</si>
  <si>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</si>
  <si>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</si>
  <si>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</si>
  <si>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</si>
  <si>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</si>
  <si>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</si>
  <si>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</si>
  <si>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</si>
  <si>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</si>
  <si>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</si>
  <si>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</si>
  <si>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</si>
  <si>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</si>
  <si>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</si>
  <si>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</si>
  <si>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</si>
  <si>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</si>
  <si>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</si>
  <si>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</si>
  <si>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</si>
  <si>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</si>
  <si>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</si>
  <si>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</si>
  <si>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</si>
  <si>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</si>
  <si>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</si>
  <si>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</si>
  <si>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</si>
  <si>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</si>
  <si>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</si>
  <si>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</si>
  <si>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</si>
  <si>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</si>
  <si>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</si>
  <si>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</si>
  <si>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</si>
  <si>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</si>
  <si>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</si>
  <si>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</si>
  <si>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</si>
  <si>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</si>
  <si>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</si>
  <si>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</si>
  <si>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</si>
  <si>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</si>
  <si>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</si>
  <si>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</si>
  <si>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</si>
  <si>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</si>
  <si>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</si>
  <si>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</si>
  <si>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</si>
  <si>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</si>
  <si>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</si>
  <si>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</si>
  <si>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</si>
  <si>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</si>
  <si>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</si>
  <si>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</si>
  <si>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</si>
  <si>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</si>
  <si>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</si>
  <si>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</si>
  <si>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</si>
  <si>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</si>
  <si>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</si>
  <si>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</si>
  <si>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</si>
  <si>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</si>
  <si>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</si>
  <si>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</si>
  <si>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</si>
  <si>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</si>
  <si>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</si>
  <si>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</si>
  <si>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</si>
  <si>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</si>
  <si>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</si>
  <si>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</si>
  <si>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</si>
  <si>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</si>
  <si>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</si>
  <si>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</si>
  <si>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</si>
  <si>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</si>
  <si>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</si>
  <si>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</si>
  <si>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</si>
  <si>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</si>
  <si>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</si>
  <si>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</si>
  <si>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</si>
  <si>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</si>
  <si>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</si>
  <si>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</si>
  <si>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</si>
  <si>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</si>
  <si>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</si>
  <si>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</si>
  <si>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</si>
  <si>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</si>
  <si>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</si>
  <si>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</si>
  <si>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</si>
  <si>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</si>
  <si>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</si>
  <si>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</si>
  <si>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</si>
  <si>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</si>
  <si>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</si>
  <si>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</si>
  <si>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</si>
  <si>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</si>
  <si>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</si>
  <si>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</si>
  <si>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</si>
  <si>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</si>
  <si>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</si>
  <si>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</si>
  <si>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</si>
  <si>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</si>
  <si>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</si>
  <si>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</si>
  <si>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</si>
  <si>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</si>
  <si>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</si>
  <si>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</si>
  <si>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</si>
  <si>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</si>
  <si>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</si>
  <si>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</si>
  <si>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</si>
  <si>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</si>
  <si>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</si>
  <si>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</si>
  <si>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</si>
  <si>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</si>
  <si>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</si>
  <si>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</si>
  <si>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</si>
  <si>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</si>
  <si>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</si>
  <si>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</si>
  <si>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</si>
  <si>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</si>
  <si>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</si>
  <si>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</si>
  <si>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</si>
  <si>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</si>
  <si>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</si>
  <si>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</si>
  <si>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</si>
  <si>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</si>
  <si>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</si>
  <si>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</si>
  <si>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</si>
  <si>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</si>
  <si>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</si>
  <si>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</si>
  <si>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</si>
  <si>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</si>
  <si>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</si>
  <si>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</si>
  <si>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</si>
  <si>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</si>
  <si>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</si>
  <si>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</si>
  <si>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</si>
  <si>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</si>
  <si>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</si>
  <si>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</si>
  <si>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</si>
  <si>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</si>
  <si>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</si>
  <si>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</si>
  <si>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</si>
  <si>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</si>
  <si>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</si>
  <si>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</si>
  <si>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</si>
  <si>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</si>
  <si>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</si>
  <si>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</si>
  <si>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</si>
  <si>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</si>
  <si>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</si>
  <si>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</si>
  <si>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</si>
  <si>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</si>
  <si>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</si>
  <si>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</si>
  <si>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</si>
  <si>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</si>
  <si>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</si>
  <si>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</si>
  <si>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</si>
  <si>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</si>
  <si>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</si>
  <si>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</si>
  <si>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</si>
  <si>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</si>
  <si>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</si>
  <si>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</si>
  <si>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</si>
  <si>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</si>
  <si>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</si>
  <si>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</si>
  <si>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</si>
  <si>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</si>
  <si>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</si>
  <si>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</si>
  <si>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</si>
  <si>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</si>
  <si>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</si>
  <si>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</si>
  <si>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</si>
  <si>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</si>
  <si>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</si>
  <si>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</si>
  <si>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</si>
  <si>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</si>
  <si>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</si>
  <si>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</si>
  <si>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</si>
  <si>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</si>
  <si>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</si>
  <si>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</si>
  <si>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</si>
  <si>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</si>
  <si>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</si>
  <si>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</si>
  <si>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</si>
  <si>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</si>
  <si>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</si>
  <si>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</si>
  <si>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</si>
  <si>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</si>
  <si>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</si>
  <si>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</si>
  <si>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</si>
  <si>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</si>
  <si>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</si>
  <si>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</si>
  <si>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</si>
  <si>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</si>
  <si>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</si>
  <si>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</si>
  <si>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</si>
  <si>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</si>
  <si>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</si>
  <si>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</si>
  <si>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</si>
  <si>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</si>
  <si>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</si>
  <si>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</si>
  <si>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</si>
  <si>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</si>
  <si>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</si>
  <si>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</si>
  <si>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</si>
  <si>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</si>
  <si>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</si>
  <si>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</si>
  <si>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</si>
  <si>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</si>
  <si>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</si>
  <si>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</si>
  <si>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</si>
  <si>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</si>
  <si>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</si>
  <si>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</si>
  <si>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</si>
  <si>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</si>
  <si>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</si>
  <si>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</si>
  <si>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</si>
  <si>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</si>
  <si>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</si>
  <si>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</si>
  <si>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</si>
  <si>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</si>
  <si>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</si>
  <si>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</si>
  <si>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</si>
  <si>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</si>
  <si>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</si>
  <si>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</si>
  <si>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</si>
  <si>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</si>
  <si>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</si>
  <si>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</si>
  <si>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</si>
  <si>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</si>
  <si>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</si>
  <si>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</si>
  <si>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</si>
  <si>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</si>
  <si>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</si>
  <si>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</si>
  <si>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</si>
  <si>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</si>
  <si>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</si>
  <si>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</si>
  <si>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</si>
  <si>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</si>
  <si>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</si>
  <si>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</si>
  <si>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</si>
  <si>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</si>
  <si>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PCM-20251021-00001994</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</si>
  <si>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</si>
  <si>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</si>
  <si>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</si>
  <si>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</si>
  <si>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</si>
  <si>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</si>
  <si>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</si>
  <si>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</si>
  <si>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</si>
  <si>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</si>
  <si>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</si>
  <si>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</si>
  <si>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</si>
  <si>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</si>
  <si>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</si>
  <si>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</si>
  <si>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</si>
  <si>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</si>
  <si>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</si>
  <si>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</si>
  <si>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</si>
  <si>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</si>
  <si>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</si>
  <si>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</si>
  <si>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</si>
  <si>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</si>
  <si>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</si>
  <si>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</si>
  <si>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</si>
  <si>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</si>
  <si>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</si>
  <si>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</si>
  <si>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</si>
  <si>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</si>
  <si>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</si>
  <si>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</si>
  <si>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</si>
  <si>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</si>
  <si>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</si>
  <si>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</si>
  <si>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</si>
  <si>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</si>
  <si>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</si>
  <si>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</si>
  <si>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</si>
  <si>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</si>
  <si>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</si>
  <si>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</si>
  <si>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</si>
  <si>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</si>
  <si>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</si>
  <si>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</si>
  <si>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</si>
  <si>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</si>
  <si>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</si>
  <si>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</si>
  <si>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</si>
  <si>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</si>
  <si>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</si>
  <si>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</si>
  <si>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</si>
  <si>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</si>
  <si>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</si>
  <si>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</si>
  <si>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</si>
  <si>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</si>
  <si>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</si>
  <si>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</si>
  <si>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</si>
  <si>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</si>
  <si>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</si>
  <si>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</si>
  <si>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</si>
  <si>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</si>
  <si>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</si>
  <si>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</si>
  <si>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</si>
  <si>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</si>
  <si>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</si>
  <si>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</si>
  <si>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</si>
  <si>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</si>
  <si>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</si>
  <si>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</si>
  <si>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</si>
  <si>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</si>
  <si>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</si>
  <si>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</si>
  <si>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</si>
  <si>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NO PCM</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</si>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</sst>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4" totalsRowShown="0" headerRowDxfId="48" dataDxfId="47" headerRowBorderDxfId="45" tableBorderDxfId="46" totalsRowBorderDxfId="44">
  <autoFilter ref="A1:L2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288.78595335648424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8.2909649305584026</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2</v>
      </c>
      <c r="D4" s="136" t="s">
        <v>17334</v>
      </c>
      <c r="E4" s="137" t="s">
        <v>38998</v>
      </c>
      <c r="F4" s="138">
        <v>45951.715115740742</v>
      </c>
      <c r="G4" s="139">
        <f ca="1">IFERROR(NOW()-F4,"")</f>
        <v>1.9263541667896789E-2</v>
      </c>
      <c r="H4" s="138">
        <v>45951.710081018522</v>
      </c>
      <c r="I4" s="136" t="str">
        <f>IFERROR(VLOOKUP(D4,DB!A:F,6,0),"")</f>
        <v>SCECO</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45951.73437928241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45951.73437928241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45951.73437928241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45951.73437928241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45951.73437928241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45951.73437928241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45951.73437928241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45951.73437928241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45951.73437928241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45951.73437928241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45951.73437928241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45951.73437928241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45951.73437928241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45951.73437928241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45951.73437928241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45951.73437928241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45951.73437928241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45951.73437928241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45951.73437928241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45951.73437928241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45951.73437928241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45951.73437928241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45951.73437928241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45951.73437928241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45951.73437928241</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45951.73437928241</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45951.73437928241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45951.73437928241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45951.73437928241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45951.73437928241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45951.73437928241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45951.73437928241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45951.73437928241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45951.73437928241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45951.73437928241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45951.73437928241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45951.73437928241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45951.73437928241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45951.73437928241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45951.73437928241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45951.73437928241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45951.73437928241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45951.73437928241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45951.73437928241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45951.73437928241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45951.73437928241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45951.73437928241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45951.73437928241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45951.73437928241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45951.73437928241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45951.73437928241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45951.73437928241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45951.73437928241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45951.73437928241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45951.73437928241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45951.73437928241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45951.73437928241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45951.73437928241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45951.73437928241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45951.73437928241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45951.73437928241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45951.73437928241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45951.73437928241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45951.73437928241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45951.73437928241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45951.73437928241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45951.73437928241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45951.73437928241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45951.73437928241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45951.73437928241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45951.73437928241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45951.73437928241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45951.73437928241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45951.73437928241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45951.73437928241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45951.73437928241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45951.73437928241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45951.73437928241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45951.73437928241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45951.73437928241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45951.73437928241</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45951.73437928241</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9D574279-26EA-4A3B-9705-A211394E142E}"/>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145.00729594907898</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126.73454131944891</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7.2386038194454159</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45951.73437928241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45951.73437928241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45951.73437928241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45951.73437928241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45951.73437928241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45951.73437928241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45951.73437928241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45951.73437928241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45951.73437928241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45951.73437928241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45951.73437928241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45951.73437928241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45951.73437928241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45951.73437928241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45951.73437928241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45951.73437928241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45951.73437928241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45951.73437928241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45951.73437928241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45951.73437928241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45951.73437928241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45951.73437928241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45951.73437928241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45951.73437928241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45951.73437928241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45951.73437928241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45951.73437928241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45951.73437928241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45951.73437928241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45951.73437928241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45951.73437928241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45951.73437928241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45951.73437928241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45951.73437928241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45951.73437928241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45951.73437928241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45951.73437928241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45951.73437928241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45951.73437928241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45951.73437928241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45951.73437928241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45951.73437928241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45951.73437928241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45951.73437928241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45951.73437928241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45951.73437928241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45951.73437928241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45951.73437928241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45951.73437928241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45951.73437928241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45951.73437928241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45951.73437928241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45951.73437928241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45951.73437928241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45951.73437928241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45951.73437928241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45951.73437928241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45951.73437928241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45951.73437928241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45951.73437928241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45951.73437928241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45951.73437928241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45951.73437928241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45951.73437928241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45951.73437928241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45951.73437928241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45951.73437928241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45951.73437928241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45951.73437928241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45951.73437928241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45951.73437928241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45951.73437928241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45951.73437928241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45951.73437928241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45951.73437928241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45951.73437928241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45951.73437928241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45951.73437928241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45951.73437928241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45951.73437928241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45951.73437928241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45951.73437928241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45951.73437928241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45951.73437928241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45951.73437928241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45951.73437928241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45951.73437928241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45951.73437928241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45951.73437928241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45951.73437928241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45951.73437928241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45951.73437928241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45951.73437928241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45951.73437928241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45951.73437928241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45951.73437928241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45951.73437928241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45951.73437928241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45951.73437928241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45951.73437928241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45951.73437928241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45951.73437928241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45951.73437928241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45951.73437928241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45951.73437928241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45951.73437928241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45951.73437928241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45951.73437928241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45951.73437928241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45951.73437928241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45951.73437928241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45951.73437928241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45951.73437928241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45951.73437928241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45951.73437928241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45951.73437928241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45951.73437928241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45951.73437928241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45951.73437928241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45951.73437928241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45951.73437928241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45951.73437928241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45951.73437928241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45951.73437928241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45951.73437928241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45951.73437928241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45951.73437928241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45951.73437928241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45951.73437928241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45951.73437928241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45951.73437928241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45951.73437928241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45951.73437928241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45951.73437928241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45951.73437928241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45951.73437928241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45951.73437928241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45951.73437928241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45951.73437928241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45951.73437928241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45951.73437928241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45951.73437928241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45951.73437928241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45951.73437928241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45951.73437928241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45951.73437928241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45951.73437928241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45951.73437928241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45951.73437928241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45951.73437928241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45951.73437928241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45951.73437928241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45951.73437928241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45951.73437928241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45951.73437928241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45951.73437928241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45951.73437928241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45951.73437928241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45951.73437928241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45951.73437928241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45951.73437928241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45951.73437928241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45951.73437928241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45951.73437928241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45951.73437928241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45951.73437928241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45951.73437928241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45951.73437928241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45951.73437928241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45951.73437928241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45951.73437928241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45951.73437928241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45951.73437928241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45951.73437928241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45951.73437928241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45951.73437928241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45951.73437928241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45951.73437928241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45951.73437928241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45951.73437928241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45951.73437928241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45951.73437928241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45951.73437928241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45951.73437928241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45951.73437928241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45951.73437928241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45951.73437928241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45951.73437928241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45951.73437928241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45951.73437928241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45951.73437928241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45951.73437928241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45951.73437928241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45951.73437928241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45951.73437928241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45951.73437928241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45951.73437928241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45951.73437928241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45951.73437928241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45951.73437928241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45951.73437928241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45951.73437928241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45951.73437928241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45951.73437928241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45951.73437928241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45951.73437928241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45951.73437928241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45951.73437928241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45951.73437928241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45951.73437928241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45951.73437928241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45951.73437928241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45951.73437928241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45951.73437928241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45951.73437928241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45951.73437928241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45951.73437928241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45951.73437928241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45951.73437928241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45951.73437928241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45951.73437928241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45951.73437928241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45951.73437928241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45951.73437928241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45951.73437928241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45951.73437928241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45951.73437928241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45951.73437928241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45951.73437928241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45951.73437928241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45951.73437928241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45951.73437928241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45951.73437928241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45951.73437928241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45951.73437928241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45951.73437928241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45951.73437928241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45951.73437928241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45951.73437928241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45951.73437928241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45951.73437928241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45951.73437928241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45951.73437928241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45951.73437928241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45951.73437928241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45951.73437928241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45951.73437928241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45951.73437928241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45951.73437928241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45951.73437928241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45951.73437928241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45951.73437928241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45951.73437928241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45951.73437928241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45951.73437928241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45951.73437928241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45951.73437928241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45951.73437928241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45951.73437928241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45951.73437928241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45951.73437928241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45951.73437928241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45951.73437928241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45951.73437928241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45951.73437928241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45951.73437928241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45951.73437928241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45951.73437928241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45951.73437928241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45951.73437928241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45951.73437928241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45951.73437928241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45951.73437928241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45951.73437928241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45951.73437928241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45951.73437928241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45951.73437928241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45951.73437928241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45951.73437928241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45951.73437928241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45951.73437928241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45951.73437928241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45951.73437928241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45951.73437928241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45951.73437928241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45951.73437928241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45951.73437928241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45951.73437928241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45951.73437928241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45951.73437928241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45951.73437928241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45951.73437928241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45951.73437928241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45951.73437928241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45951.73437928241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45951.73437928241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45951.73437928241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45951.73437928241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45951.73437928241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45951.73437928241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45951.73437928241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45951.73437928241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45951.73437928241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45951.73437928241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45951.73437928241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45951.73437928241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45951.73437928241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45951.73437928241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45951.73437928241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45951.73437928241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45951.73437928241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45951.73437928241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45951.73437928241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45951.73437928241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45951.73437928241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45951.73437928241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45951.73437928241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45951.73437928241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45951.73437928241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45951.73437928241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45951.73437928241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45951.73437928241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45951.73437928241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45951.73437928241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45951.73437928241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45951.73437928241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45951.73437928241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45951.73437928241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45951.73437928241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45951.73437928241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45951.73437928241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45951.73437928241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45951.73437928241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45951.73437928241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45951.73437928241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45951.73437928241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45951.73437928241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45951.73437928241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45951.73437928241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45951.73437928241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45951.73437928241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45951.73437928241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45951.73437928241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45951.73437928241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45951.73437928241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45951.73437928241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45951.73437928241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45951.73437928241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45951.73437928241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45951.73437928241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45951.73437928241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45951.73437928241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45951.73437928241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45951.73437928241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45951.73437928241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45951.73437928241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45951.73437928241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45951.73437928241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45951.73437928241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45951.73437928241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45951.73437928241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45951.73437928241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45951.73437928241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45951.73437928241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45951.73437928241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45951.73437928241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45951.73437928241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45951.73437928241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45951.73437928241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45951.73437928241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45951.73437928241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45951.73437928241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45951.73437928241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45951.73437928241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45951.73437928241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45951.73437928241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45951.73437928241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45951.73437928241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45951.73437928241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45951.73437928241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45951.73437928241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45951.73437928241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45951.73437928241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45951.73437928241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45951.73437928241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45951.73437928241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45951.73437928241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45951.73437928241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45951.73437928241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45951.73437928241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45951.73437928241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45951.73437928241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45951.73437928241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45951.73437928241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45951.73437928241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45951.73437928241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45951.73437928241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45951.73437928241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45951.73437928241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45951.73437928241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45951.73437928241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45951.73437928241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45951.73437928241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45951.73437928241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45951.73437928241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45951.73437928241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45951.73437928241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45951.73437928241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45951.73437928241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45951.73437928241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45951.73437928241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45951.73437928241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45951.73437928241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45951.73437928241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45951.73437928241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45951.73437928241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45951.73437928241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45951.73437928241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45951.73437928241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45951.73437928241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45951.73437928241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45951.73437928241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45951.73437928241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45951.73437928241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45951.73437928241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45951.73437928241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45951.73437928241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45951.73437928241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45951.73437928241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45951.73437928241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45951.73437928241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45951.73437928241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45951.73437928241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45951.73437928241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45951.73437928241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45951.73437928241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45951.73437928241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45951.73437928241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45951.73437928241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45951.73437928241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45951.73437928241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45951.73437928241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45951.73437928241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45951.73437928241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45951.73437928241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45951.73437928241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45951.73437928241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45951.73437928241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45951.73437928241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45951.73437928241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45951.73437928241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45951.73437928241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45951.73437928241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45951.73437928241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45951.73437928241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45951.73437928241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45951.73437928241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45951.73437928241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45951.73437928241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45951.73437928241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45951.73437928241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45951.73437928241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45951.73437928241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45951.73437928241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45951.73437928241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45951.73437928241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45951.73437928241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45951.73437928241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45951.73437928241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45951.73437928241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45951.73437928241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45951.73437928241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45951.73437928241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45951.73437928241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45951.73437928241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45951.73437928241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45951.73437928241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45951.73437928241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45951.73437928241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45951.73437928241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45951.73437928241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45951.73437928241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45951.73437928241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45951.73437928241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45951.73437928241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45951.73437928241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45951.73437928241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45951.73437928241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45951.73437928241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45951.73437928241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45951.73437928241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45951.73437928241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45951.73437928241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45951.73437928241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45951.73437928241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45951.73437928241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45951.73437928241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45951.73437928241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45951.73437928241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45951.73437928241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45951.73437928241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45951.73437928241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45951.73437928241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45951.73437928241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45951.73437928241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45951.73437928241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45951.73437928241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45951.73437928241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45951.73437928241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45951.73437928241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45951.73437928241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45951.73437928241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45951.73437928241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45951.73437928241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45951.73437928241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45951.73437928241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45951.73437928241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45951.73437928241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45951.73437928241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45951.73437928241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45951.73437928241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45951.73437928241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45951.73437928241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45951.73437928241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45951.73437928241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45951.73437928241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45951.73437928241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45951.73437928241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45951.73437928241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45951.73437928241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45951.73437928241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45951.73437928241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45951.73437928241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45951.73437928241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45951.73437928241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45951.73437928241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45951.73437928241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45951.73437928241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45951.73437928241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45951.73437928241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45951.73437928241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45951.73437928241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45951.73437928241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45951.73437928241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45951.73437928241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45951.73437928241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45951.73437928241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45951.73437928241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45951.73437928241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45951.73437928241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45951.73437928241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45951.73437928241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45951.73437928241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45951.73437928241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45951.73437928241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45951.73437928241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45951.73437928241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45951.73437928241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45951.73437928241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45951.73437928241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45951.73437928241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45951.73437928241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45951.73437928241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45951.73437928241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45951.73437928241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45951.73437928241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45951.73437928241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45951.73437928241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45951.73437928241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45951.73437928241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45951.73437928241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45951.73437928241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45951.73437928241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45951.73437928241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45951.73437928241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45951.73437928241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45951.73437928241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45951.73437928241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45951.73437928241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45951.73437928241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45951.73437928241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45951.73437928241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45951.73437928241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45951.73437928241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45951.73437928241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45951.73437928241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45951.73437928241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45951.73437928241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45951.73437928241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45951.73437928241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45951.73437928241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45951.73437928241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45951.73437928241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45951.73437928241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45951.73437928241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45951.73437928241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45951.73437928241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45951.73437928241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45951.73437928241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45951.73437928241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45951.73437928241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45951.73437928241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45951.73437928241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45951.73437928241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45951.73437928241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45951.73437928241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45951.73437928241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45951.73437928241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45951.73437928241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45951.73437928241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45951.73437928241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45951.73437928241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45951.73437928241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45951.73437928241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45951.73437928241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45951.73437928241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45951.73437928241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45951.73437928241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45951.73437928241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45951.73437928241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45951.73437928241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45951.73437928241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45951.73437928241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45951.73437928241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45951.73437928241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45951.73437928241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45951.73437928241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45951.73437928241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45951.73437928241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45951.73437928241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45951.73437928241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45951.73437928241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45951.73437928241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45951.73437928241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45951.73437928241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45951.73437928241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45951.73437928241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45951.73437928241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45951.73437928241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45951.73437928241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45951.73437928241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45951.73437928241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45951.73437928241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45951.73437928241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45951.73437928241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45951.73437928241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45951.73437928241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45951.73437928241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45951.73437928241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45951.73437928241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45951.73437928241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45951.73437928241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45951.73437928241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45951.73437928241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45951.73437928241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45951.73437928241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45951.73437928241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45951.73437928241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45951.73437928241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45951.73437928241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45951.73437928241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45951.73437928241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45951.73437928241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45951.73437928241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45951.73437928241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45951.73437928241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45951.73437928241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45951.73437928241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45951.73437928241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45951.73437928241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45951.73437928241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45951.73437928241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45951.73437928241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45951.73437928241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45951.73437928241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45951.73437928241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45951.73437928241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45951.73437928241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45951.73437928241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45951.73437928241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45951.73437928241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45951.73437928241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45951.73437928241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45951.73437928241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45951.73437928241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45951.73437928241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45951.73437928241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45951.73437928241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45951.73437928241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45951.73437928241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45951.73437928241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45951.73437928241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45951.73437928241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45951.73437928241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45951.73437928241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45951.73437928241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45951.73437928241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45951.73437928241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45951.73437928241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45951.73437928241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45951.73437928241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45951.73437928241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45951.73437928241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45951.73437928241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45951.73437928241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45951.73437928241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45951.73437928241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45951.73437928241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45951.73437928241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45951.73437928241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45951.73437928241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45951.73437928241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45951.73437928241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45951.73437928241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45951.73437928241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45951.73437928241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45951.73437928241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45951.73437928241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45951.73437928241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45951.73437928241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45951.73437928241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45951.73437928241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45951.73437928241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45951.73437928241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45951.73437928241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45951.73437928241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45951.73437928241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45951.73437928241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45951.73437928241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45951.73437928241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45951.73437928241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45951.73437928241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45951.73437928241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45951.73437928241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45951.73437928241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45951.73437928241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45951.73437928241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45951.73437928241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45951.73437928241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45951.73437928241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45951.73437928241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45951.73437928241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45951.73437928241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45951.73437928241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45951.73437928241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45951.73437928241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45951.73437928241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45951.73437928241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45951.73437928241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45951.73437928241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45951.73437928241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45951.73437928241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45951.73437928241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45951.73437928241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45951.73437928241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45951.73437928241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45951.73437928241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45951.73437928241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45951.73437928241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45951.73437928241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45951.73437928241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45951.73437928241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45951.73437928241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45951.73437928241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45951.73437928241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45951.73437928241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45951.73437928241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45951.73437928241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45951.73437928241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45951.73437928241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45951.73437928241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45951.73437928241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45951.73437928241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45951.73437928241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45951.73437928241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45951.73437928241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45951.73437928241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45951.73437928241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45951.73437928241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45951.73437928241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45951.73437928241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45951.73437928241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45951.73437928241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45951.73437928241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45951.73437928241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45951.73437928241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45951.73437928241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45951.73437928241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45951.73437928241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45951.73437928241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45951.73437928241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45951.73437928241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45951.73437928241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45951.73437928241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45951.73437928241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45951.73437928241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45951.73437928241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45951.73437928241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45951.73437928241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45951.73437928241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45951.73437928241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45951.73437928241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45951.73437928241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45951.73437928241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45951.73437928241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45951.73437928241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45951.73437928241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45951.73437928241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45951.73437928241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45951.73437928241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45951.73437928241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45951.73437928241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45951.73437928241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45951.73437928241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45951.73437928241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45951.73437928241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45951.73437928241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45951.73437928241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45951.73437928241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45951.73437928241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45951.73437928241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45951.73437928241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45951.73437928241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45951.73437928241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45951.73437928241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45951.73437928241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45951.73437928241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45951.73437928241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45951.73437928241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45951.73437928241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45951.73437928241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45951.73437928241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45951.73437928241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45951.73437928241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45951.73437928241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45951.73437928241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45951.73437928241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45951.73437928241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45951.73437928241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45951.73437928241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45951.73437928241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45951.73437928241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45951.73437928241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45951.73437928241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45951.73437928241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45951.73437928241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45951.73437928241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45951.73437928241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45951.73437928241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45951.73437928241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45951.73437928241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45951.73437928241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45951.73437928241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45951.73437928241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45951.73437928241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45951.73437928241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45951.73437928241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45951.73437928241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45951.73437928241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45951.73437928241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45951.73437928241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45951.73437928241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45951.73437928241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45951.73437928241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45951.73437928241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45951.73437928241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45951.73437928241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45951.73437928241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45951.73437928241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45951.73437928241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45951.73437928241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45951.73437928241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45951.73437928241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45951.73437928241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45951.73437928241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45951.73437928241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45951.73437928241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45951.73437928241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45951.73437928241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45951.73437928241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45951.73437928241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45951.73437928241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45951.73437928241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45951.73437928241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45951.73437928241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45951.73437928241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45951.73437928241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45951.73437928241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45951.73437928241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45951.73437928241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45951.73437928241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45951.73437928241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45951.73437928241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45951.73437928241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45951.73437928241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45951.73437928241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45951.73437928241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45951.73437928241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45951.73437928241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45951.73437928241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45951.73437928241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45951.73437928241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45951.73437928241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45951.73437928241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45951.73437928241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45951.73437928241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45951.73437928241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45951.73437928241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45951.73437928241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45951.73437928241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45951.73437928241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45951.73437928241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45951.73437928241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45951.73437928241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45951.73437928241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45951.73437928241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45951.73437928241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45951.73437928241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45951.73437928241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45951.73437928241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45951.73437928241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45951.73437928241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45951.73437928241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45951.73437928241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45951.73437928241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45951.73437928241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45951.73437928241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45951.73437928241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45951.73437928241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45951.73437928241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45951.73437928241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45951.73437928241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45951.73437928241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45951.73437928241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45951.73437928241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45951.73437928241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45951.73437928241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45951.73437928241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45951.73437928241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45951.73437928241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45951.73437928241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45951.73437928241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45951.73437928241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45951.73437928241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45951.73437928241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45951.73437928241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45951.73437928241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45951.73437928241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45951.73437928241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45951.73437928241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45951.73437928241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45951.73437928241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45951.73437928241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45951.73437928241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45951.73437928241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45951.73437928241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45951.73437928241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45951.73437928241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45951.73437928241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45951.73437928241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45951.73437928241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45951.73437928241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45951.73437928241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45951.73437928241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45951.73437928241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45951.73437928241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45951.73437928241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45951.73437928241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45951.73437928241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45951.73437928241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45951.73437928241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45951.73437928241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45951.73437928241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45951.73437928241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45951.73437928241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45951.73437928241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45951.73437928241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45951.73437928241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45951.73437928241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45951.73437928241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45951.73437928241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45951.73437928241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45951.73437928241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45951.73437928241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45951.73437928241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45951.73437928241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45951.73437928241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45951.73437928241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45951.73437928241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45951.73437928241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45951.73437928241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45951.73437928241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45951.73437928241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45951.73437928241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45951.73437928241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45951.73437928241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45951.73437928241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45951.73437928241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45951.73437928241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45951.73437928241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45951.73437928241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45951.73437928241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45951.73437928241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45951.73437928241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45951.73437928241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45951.73437928241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45951.73437928241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45951.73437928241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45951.73437928241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45951.73437928241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45951.73437928241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45951.73437928241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45951.73437928241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45951.73437928241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45951.73437928241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45951.73437928241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45951.73437928241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45951.73437928241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45951.73437928241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45951.73437928241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45951.73437928241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45951.73437928241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45951.73437928241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45951.73437928241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45951.73437928241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45951.73437928241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45951.73437928241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45951.73437928241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45951.73437928241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45951.73437928241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45951.73437928241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45951.73437928241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45951.73437928241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45951.73437928241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45951.73437928241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45951.73437928241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45951.73437928241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45951.73437928241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45951.73437928241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45951.73437928241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45951.73437928241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45951.73437928241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45951.73437928241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45951.73437928241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45951.73437928241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45951.73437928241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45951.73437928241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45951.73437928241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45951.73437928241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45951.73437928241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45951.73437928241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45951.73437928241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45951.73437928241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45951.73437928241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45951.73437928241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45951.73437928241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45951.73437928241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45951.73437928241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45951.73437928241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45951.73437928241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45951.73437928241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45951.73437928241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45951.73437928241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45951.73437928241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45951.73437928241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45951.73437928241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45951.73437928241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45951.73437928241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45951.73437928241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45951.73437928241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45951.73437928241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45951.73437928241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45951.73437928241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45951.73437928241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45951.73437928241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45951.73437928241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45951.73437928241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45951.73437928241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45951.73437928241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45951.73437928241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45951.73437928241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45951.73437928241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45951.73437928241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45951.73437928241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45951.73437928241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45951.73437928241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45951.73437928241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45951.73437928241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45951.73437928241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45951.73437928241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45951.73437928241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45951.73437928241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45951.73437928241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45951.73437928241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45951.73437928241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45951.73437928241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45951.73437928241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45951.73437928241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45951.73437928241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45951.73437928241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45951.73437928241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45951.73437928241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45951.73437928241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45951.73437928241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45951.73437928241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45951.73437928241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45951.73437928241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45951.73437928241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45951.73437928241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45951.73437928241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45951.73437928241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45951.73437928241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45951.73437928241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45951.73437928241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45951.73437928241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45951.73437928241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45951.73437928241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45951.73437928241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45951.73437928241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45951.73437928241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45951.73437928241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45951.73437928241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45951.73437928241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45951.73437928241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45951.73437928241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45951.73437928241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45951.73437928241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45951.73437928241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45951.73437928241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45951.73437928241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45951.73437928241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45951.73437928241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45951.73437928241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45951.73437928241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45951.73437928241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45951.73437928241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45951.73437928241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45951.73437928241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45951.73437928241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45951.73437928241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45951.73437928241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45951.73437928241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45951.73437928241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45951.73437928241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45951.73437928241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45951.73437928241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45951.73437928241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45951.73437928241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45951.73437928241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45951.73437928241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45951.73437928241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45951.73437928241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45951.73437928241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45951.73437928241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45951.73437928241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45951.73437928241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45951.73437928241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45951.73437928241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45951.73437928241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45951.73437928241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45951.73437928241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45951.73437928241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45951.73437928241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45951.73437928241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45951.73437928241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45951.73437928241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45951.73437928241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45951.73437928241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45951.73437928241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45951.73437928241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45951.73437928241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45951.73437928241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45951.73437928241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45951.73437928241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45951.73437928241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45951.73437928241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45951.73437928241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45951.73437928241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45951.73437928241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45951.73437928241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45951.73437928241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45951.73437928241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45951.73437928241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45951.73437928241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45951.73437928241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45951.73437928241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45951.73437928241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45951.73437928241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45951.73437928241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45951.73437928241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45951.73437928241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45951.73437928241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45951.73437928241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45951.73437928241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45951.73437928241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45951.73437928241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45951.73437928241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45951.73437928241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45951.73437928241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45951.73437928241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45951.73437928241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45951.73437928241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45951.73437928241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45951.73437928241</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4"/>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248.25366168981418</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1</v>
      </c>
      <c r="D3" s="123" t="s">
        <v>25016</v>
      </c>
      <c r="E3" s="100" t="s">
        <v>38998</v>
      </c>
      <c r="F3" s="125"/>
      <c r="G3" s="126">
        <f ca="1">IFERROR(NOW()-F3,"")</f>
        <v>45951.73437928241</v>
      </c>
      <c r="H3" s="125">
        <v>45951.701643518521</v>
      </c>
      <c r="I3" s="121" t="str">
        <f>IFERROR(VLOOKUP(D3,DB!A:F,6,0),"")</f>
        <v>SCECO</v>
      </c>
      <c r="J3" s="121" t="str">
        <f>IFERROR(VLOOKUP(D3,DB!A:G,7,0),"")</f>
        <v>Good</v>
      </c>
      <c r="K3" s="127" t="s">
        <v>39093</v>
      </c>
      <c r="L3" s="123" t="str">
        <f>IFERROR(VLOOKUP(D3,DB!A:I,9,0),"")</f>
        <v>Latis</v>
      </c>
    </row>
    <row r="4" spans="1:16" ht="15" customHeight="1">
      <c r="A4" s="121"/>
      <c r="B4" s="121" t="str">
        <f>IFERROR(VLOOKUP(D4,DB!A:K,11,0),"")</f>
        <v/>
      </c>
      <c r="C4" s="122"/>
      <c r="D4" s="95"/>
      <c r="E4" s="100"/>
      <c r="F4" s="125"/>
      <c r="G4" s="126">
        <f ca="1">IFERROR(NOW()-F4,"")</f>
        <v>45951.73437928241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45951.73437928241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45951.73437928241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45951.73437928241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45951.73437928241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45951.73437928241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45951.73437928241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24"/>
      <c r="F11" s="125"/>
      <c r="G11" s="126">
        <f ca="1">IFERROR(NOW()-F11,"")</f>
        <v>45951.73437928241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45951.73437928241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45951.73437928241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45951.73437928241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45951.73437928241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45951.73437928241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45951.73437928241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45951.73437928241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45951.73437928241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45951.73437928241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45951.73437928241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45951.73437928241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45951.73437928241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45951.73437928241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45951.73437928241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45951.73437928241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45951.73437928241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45951.73437928241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45951.73437928241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45951.73437928241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45951.73437928241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45951.73437928241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45951.73437928241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45951.73437928241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45951.73437928241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45951.73437928241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45951.73437928241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45951.73437928241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45951.73437928241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45951.73437928241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45951.73437928241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45951.73437928241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45951.73437928241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45951.73437928241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45951.73437928241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45951.73437928241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45951.73437928241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45951.73437928241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45951.73437928241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45951.73437928241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45951.73437928241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45951.73437928241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45951.73437928241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45951.73437928241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45951.73437928241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45951.73437928241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45951.73437928241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45951.73437928241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45951.73437928241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45951.73437928241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45951.73437928241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45951.73437928241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45951.73437928241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45951.73437928241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45951.73437928241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45951.73437928241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45951.73437928241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45951.73437928241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45951.73437928241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45951.73437928241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45951.73437928241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45951.73437928241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45951.73437928241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45951.73437928241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45951.73437928241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45951.73437928241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45951.73437928241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45951.73437928241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45951.73437928241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45951.73437928241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45951.73437928241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45951.73437928241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45951.73437928241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45951.73437928241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45951.73437928241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45951.73437928241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45951.73437928241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45951.73437928241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45951.73437928241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45951.73437928241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45951.73437928241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45951.73437928241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45951.73437928241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45951.73437928241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45951.73437928241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45951.73437928241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45951.73437928241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45951.73437928241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45951.73437928241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45951.73437928241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45951.73437928241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45951.73437928241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45951.73437928241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45951.73437928241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45951.73437928241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45951.73437928241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45951.73437928241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45951.73437928241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45951.73437928241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45951.73437928241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45951.73437928241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45951.73437928241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45951.73437928241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45951.73437928241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45951.73437928241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45951.73437928241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45951.73437928241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45951.73437928241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45951.73437928241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45951.73437928241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45951.73437928241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45951.73437928241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45951.73437928241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45951.73437928241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45951.73437928241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45951.73437928241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45951.73437928241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45951.73437928241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45951.73437928241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45951.73437928241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45951.73437928241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45951.73437928241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45951.73437928241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45951.73437928241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45951.73437928241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45951.73437928241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45951.73437928241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45951.73437928241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45951.73437928241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45951.73437928241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45951.73437928241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45951.73437928241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45951.73437928241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45951.73437928241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45951.73437928241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45951.73437928241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45951.73437928241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45951.73437928241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45951.73437928241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45951.73437928241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45951.73437928241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45951.73437928241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45951.73437928241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45951.73437928241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45951.73437928241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45951.73437928241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45951.73437928241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45951.73437928241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45951.73437928241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45951.73437928241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45951.73437928241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45951.73437928241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45951.73437928241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45951.73437928241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45951.73437928241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45951.73437928241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45951.73437928241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45951.73437928241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45951.73437928241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45951.73437928241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45951.73437928241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45951.73437928241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45951.73437928241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45951.73437928241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45951.73437928241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45951.73437928241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45951.73437928241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45951.73437928241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45951.73437928241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45951.73437928241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45951.73437928241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45951.73437928241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45951.73437928241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45951.73437928241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45951.73437928241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45951.73437928241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45951.73437928241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45951.73437928241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45951.73437928241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45951.73437928241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45951.73437928241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45951.73437928241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45951.73437928241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45951.73437928241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45951.73437928241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45951.73437928241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45951.73437928241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45951.73437928241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45951.73437928241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45951.73437928241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45951.73437928241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45951.73437928241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45951.73437928241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45951.73437928241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45951.73437928241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45951.73437928241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45951.73437928241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45951.73437928241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45951.73437928241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45951.73437928241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45951.73437928241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45951.73437928241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45951.73437928241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45951.73437928241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45951.73437928241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45951.73437928241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45951.73437928241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45951.73437928241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45951.73437928241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45951.73437928241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45951.73437928241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45951.73437928241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45951.73437928241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45951.73437928241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45951.73437928241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45951.73437928241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45951.73437928241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45951.73437928241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45951.73437928241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45951.73437928241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45951.73437928241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45951.73437928241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45951.73437928241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45951.73437928241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45951.73437928241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45951.73437928241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45951.73437928241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45951.73437928241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45951.73437928241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45951.73437928241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45951.73437928241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45951.73437928241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45951.73437928241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45951.73437928241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45951.73437928241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45951.73437928241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45951.73437928241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45951.73437928241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45951.73437928241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45951.73437928241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45951.73437928241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45951.73437928241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45951.73437928241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45951.73437928241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45951.73437928241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45951.73437928241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45951.73437928241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45951.73437928241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45951.73437928241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45951.73437928241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45951.73437928241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45951.73437928241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45951.73437928241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45951.73437928241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45951.73437928241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45951.73437928241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45951.73437928241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45951.73437928241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45951.73437928241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45951.73437928241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45951.73437928241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45951.73437928241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45951.73437928241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45951.73437928241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45951.73437928241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45951.73437928241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45951.73437928241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45951.73437928241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45951.73437928241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45951.73437928241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45951.73437928241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45951.73437928241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45951.73437928241</v>
      </c>
      <c r="H283" s="125"/>
      <c r="I283" s="121" t="str">
        <f>IFERROR(VLOOKUP(D283,DB!A:F,6,0),"")</f>
        <v/>
      </c>
      <c r="J283" s="121" t="str">
        <f>IFERROR(VLOOKUP(D283,DB!A:G,7,0),"")</f>
        <v/>
      </c>
      <c r="K283" s="127"/>
      <c r="L283" s="123" t="str">
        <f>IFERROR(VLOOKUP(D283,DB!A:I,9,0),"")</f>
        <v/>
      </c>
    </row>
    <row r="284" spans="1:12" ht="15" customHeight="1">
      <c r="A284" s="128"/>
      <c r="B284" s="128" t="str">
        <f>IFERROR(VLOOKUP(D284,DB!A:K,11,0),"")</f>
        <v/>
      </c>
      <c r="C284" s="129"/>
      <c r="D284" s="130"/>
      <c r="E284" s="131"/>
      <c r="F284" s="132"/>
      <c r="G284" s="133">
        <f ca="1">IFERROR(NOW()-F284,"")</f>
        <v>45951.73437928241</v>
      </c>
      <c r="H284" s="132"/>
      <c r="I284" s="128" t="str">
        <f>IFERROR(VLOOKUP(D284,DB!A:F,6,0),"")</f>
        <v/>
      </c>
      <c r="J284" s="128" t="str">
        <f>IFERROR(VLOOKUP(D284,DB!A:G,7,0),"")</f>
        <v/>
      </c>
      <c r="K284" s="134"/>
      <c r="L284" s="130" t="str">
        <f>IFERROR(VLOOKUP(D284,DB!A:I,9,0),"")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59.902319097222062</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25.545501967593736</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6.9628052083353396</v>
      </c>
      <c r="H4" s="38">
        <v>45944.676192129627</v>
      </c>
      <c r="I4" s="37" t="str">
        <f>IFERROR(VLOOKUP(D4,DB!A:F,6,0),"")</f>
        <v>SCECO</v>
      </c>
      <c r="J4" s="37" t="str">
        <f>IFERROR(VLOOKUP(D4,DB!A:G,7,0),"")</f>
        <v>Dead</v>
      </c>
      <c r="K4" s="37" t="s">
        <v>39099</v>
      </c>
      <c r="L4" s="37" t="str">
        <f>IFERROR(VLOOKUP(D4,DB!A:I,9,0),"")</f>
        <v>Latis</v>
      </c>
    </row>
    <row r="5" spans="1:13" ht="30.75">
      <c r="A5" s="157" t="s">
        <v>39100</v>
      </c>
      <c r="B5" s="157" t="str">
        <f>IFERROR(VLOOKUP(D5,DB!A:K,11,0),"")</f>
        <v>R5</v>
      </c>
      <c r="C5" s="157">
        <v>1</v>
      </c>
      <c r="D5" s="157" t="s">
        <v>34781</v>
      </c>
      <c r="E5" s="157" t="s">
        <v>39081</v>
      </c>
      <c r="F5" s="158">
        <v>45948.661111111112</v>
      </c>
      <c r="G5" s="159">
        <f ca="1">IFERROR(NOW()-F5,"")</f>
        <v>3.0732681712979684</v>
      </c>
      <c r="H5" s="158">
        <v>45948.661111111112</v>
      </c>
      <c r="I5" s="157" t="str">
        <f>IFERROR(VLOOKUP(D5,DB!A:F,6,0),"")</f>
        <v>SCECO</v>
      </c>
      <c r="J5" s="157" t="str">
        <f>IFERROR(VLOOKUP(D5,DB!A:G,7,0),"")</f>
        <v>Dead</v>
      </c>
      <c r="K5" s="157" t="s">
        <v>39101</v>
      </c>
      <c r="L5" s="157" t="str">
        <f>IFERROR(VLOOKUP(D5,DB!A:I,9,0),"")</f>
        <v>Latis</v>
      </c>
    </row>
    <row r="6" spans="1:13" ht="15">
      <c r="A6" s="157"/>
      <c r="B6" s="157" t="str">
        <f>IFERROR(VLOOKUP(D6,DB!A:K,11,0),"")</f>
        <v/>
      </c>
      <c r="C6" s="157"/>
      <c r="D6" s="157"/>
      <c r="E6" s="157"/>
      <c r="F6" s="158"/>
      <c r="G6" s="159">
        <f ca="1">IFERROR(NOW()-F6,"")</f>
        <v>45951.73437928241</v>
      </c>
      <c r="H6" s="158"/>
      <c r="I6" s="157" t="str">
        <f>IFERROR(VLOOKUP(D6,DB!A:F,6,0),"")</f>
        <v/>
      </c>
      <c r="J6" s="157" t="str">
        <f>IFERROR(VLOOKUP(D6,DB!A:G,7,0),"")</f>
        <v/>
      </c>
      <c r="K6" s="157"/>
      <c r="L6" s="157" t="str">
        <f>IFERROR(VLOOKUP(D6,DB!A:I,9,0),"")</f>
        <v/>
      </c>
    </row>
    <row r="7" spans="1:13" ht="15">
      <c r="A7" s="157"/>
      <c r="B7" s="157" t="str">
        <f>IFERROR(VLOOKUP(D7,DB!A:K,11,0),"")</f>
        <v>R5</v>
      </c>
      <c r="C7" s="157"/>
      <c r="D7" s="157" t="s">
        <v>38273</v>
      </c>
      <c r="E7" s="157"/>
      <c r="F7" s="158"/>
      <c r="G7" s="159">
        <f ca="1">IFERROR(NOW()-F7,"")</f>
        <v>45951.73437928241</v>
      </c>
      <c r="H7" s="158"/>
      <c r="I7" s="157" t="str">
        <f>IFERROR(VLOOKUP(D7,DB!A:F,6,0),"")</f>
        <v>SCECO</v>
      </c>
      <c r="J7" s="157" t="str">
        <f>IFERROR(VLOOKUP(D7,DB!A:G,7,0),"")</f>
        <v>Haj Removal</v>
      </c>
      <c r="K7" s="157"/>
      <c r="L7" s="157" t="str">
        <f>IFERROR(VLOOKUP(D7,DB!A:I,9,0),"")</f>
        <v>Latis</v>
      </c>
    </row>
    <row r="8" spans="1:13" ht="15">
      <c r="A8" s="157"/>
      <c r="B8" s="157" t="str">
        <f>IFERROR(VLOOKUP(D8,DB!A:K,11,0),"")</f>
        <v/>
      </c>
      <c r="C8" s="157"/>
      <c r="D8" s="157"/>
      <c r="E8" s="157"/>
      <c r="F8" s="158"/>
      <c r="G8" s="159">
        <f ca="1">IFERROR(NOW()-F8,"")</f>
        <v>45951.73437928241</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45951.73437928241</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45951.73437928241</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45951.73437928241</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45951.73437928241</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45951.73437928241</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45951.73437928241</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45951.73437928241</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45951.73437928241</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45951.73437928241</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45951.73437928241</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45951.73437928241</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45951.73437928241</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45951.73437928241</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45951.73437928241</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45951.73437928241</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45951.73437928241</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45951.73437928241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45951.73437928241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45951.73437928241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45951.73437928241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45951.73437928241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45951.73437928241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45951.73437928241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45951.73437928241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45951.73437928241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45951.73437928241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45951.73437928241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45951.73437928241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45951.73437928241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45951.73437928241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45951.73437928241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45951.73437928241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45951.73437928241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45951.73437928241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45951.73437928241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45951.73437928241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45951.73437928241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45951.73437928241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45951.73437928241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45951.73437928241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45951.73437928241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45951.73437928241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45951.73437928241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45951.73437928241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45951.73437928241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45951.73437928241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45951.73437928241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45951.73437928241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45951.73437928241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45951.73437928241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45951.73437928241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45951.73437928241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45951.73437928241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45951.73437928241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45951.73437928241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45951.73437928241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45951.73437928241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45951.73437928241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45951.73437928241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45951.73437928241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45951.73437928241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45951.73437928241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45951.73437928241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45951.73437928241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45951.73437928241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45951.73437928241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45951.73437928241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45951.73437928241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45951.73437928241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45951.73437928241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45951.73437928241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45951.73437928241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45951.73437928241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45951.73437928241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45951.73437928241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45951.73437928241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45951.73437928241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45951.73437928241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45951.73437928241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45951.73437928241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45951.73437928241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45951.73437928241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45951.73437928241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45951.73437928241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45951.73437928241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45951.73437928241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45951.73437928241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45951.73437928241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45951.73437928241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45951.73437928241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45951.73437928241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45951.73437928241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45951.73437928241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45951.73437928241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45951.73437928241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45951.73437928241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45951.73437928241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45951.73437928241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45951.73437928241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45951.73437928241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45951.73437928241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45951.73437928241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45951.73437928241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45951.73437928241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45951.73437928241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45951.73437928241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45951.73437928241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45951.73437928241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45951.73437928241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45951.73437928241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45951.73437928241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45951.73437928241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45951.73437928241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45951.73437928241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45951.73437928241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45951.73437928241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45951.73437928241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45951.73437928241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45951.73437928241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45951.73437928241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45951.73437928241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45951.73437928241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45951.73437928241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45951.73437928241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45951.73437928241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45951.73437928241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45951.73437928241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45951.73437928241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45951.73437928241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45951.73437928241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45951.73437928241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45951.73437928241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45951.73437928241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45951.73437928241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45951.73437928241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45951.73437928241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45951.73437928241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45951.73437928241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45951.73437928241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45951.73437928241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45951.73437928241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45951.73437928241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45951.73437928241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45951.73437928241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45951.73437928241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45951.73437928241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45951.73437928241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45951.73437928241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45951.73437928241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45951.73437928241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45951.73437928241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45951.73437928241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45951.73437928241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45951.73437928241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45951.73437928241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45951.73437928241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45951.73437928241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45951.73437928241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45951.73437928241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45951.73437928241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45951.73437928241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45951.73437928241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45951.73437928241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45951.73437928241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45951.73437928241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45951.73437928241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45951.73437928241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45951.73437928241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45951.73437928241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45951.73437928241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45951.73437928241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45951.73437928241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45951.73437928241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45951.73437928241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45951.73437928241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45951.73437928241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45951.73437928241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45951.73437928241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45951.73437928241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45951.73437928241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45951.73437928241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45951.73437928241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45951.73437928241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45951.73437928241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45951.73437928241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45951.73437928241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45951.73437928241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45951.73437928241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45951.73437928241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45951.73437928241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45951.73437928241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45951.73437928241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45951.73437928241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45951.73437928241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45951.73437928241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45951.73437928241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45951.73437928241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45951.73437928241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45951.73437928241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45951.73437928241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45951.73437928241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45951.73437928241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45951.73437928241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45951.73437928241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45951.73437928241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45951.73437928241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45951.73437928241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45951.73437928241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45951.73437928241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45951.73437928241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45951.73437928241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45951.73437928241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45951.73437928241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45951.73437928241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45951.73437928241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45951.73437928241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45951.73437928241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45951.73437928241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45951.73437928241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45951.73437928241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45951.73437928241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45951.73437928241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45951.73437928241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45951.73437928241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45951.73437928241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45951.73437928241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45951.73437928241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45951.73437928241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45951.73437928241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45951.73437928241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45951.73437928241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45951.73437928241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45951.73437928241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45951.73437928241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45951.73437928241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45951.73437928241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45951.73437928241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45951.73437928241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45951.73437928241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45951.73437928241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45951.73437928241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45951.73437928241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45951.73437928241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45951.73437928241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45951.73437928241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45951.73437928241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45951.73437928241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45951.73437928241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45951.73437928241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45951.73437928241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45951.73437928241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45951.73437928241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45951.73437928241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45951.73437928241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45951.73437928241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45951.73437928241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45951.73437928241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45951.73437928241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45951.73437928241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45951.73437928241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45951.73437928241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45951.73437928241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45951.73437928241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45951.73437928241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45951.73437928241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45951.73437928241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45951.73437928241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45951.73437928241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45951.73437928241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45951.73437928241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45951.73437928241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45951.73437928241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45951.73437928241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45951.73437928241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45951.73437928241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45951.73437928241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45951.73437928241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45951.73437928241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45951.73437928241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45951.73437928241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45951.73437928241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45951.73437928241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45951.73437928241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45951.73437928241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45951.73437928241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45951.73437928241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45951.73437928241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45951.73437928241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45951.73437928241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45951.73437928241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45951.73437928241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45951.73437928241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45951.73437928241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45951.73437928241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45951.73437928241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45951.73437928241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45951.73437928241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45951.73437928241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45951.73437928241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45951.73437928241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45951.73437928241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45951.73437928241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45951.73437928241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45951.73437928241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45951.73437928241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45951.73437928241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45951.73437928241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45951.73437928241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45951.73437928241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45951.73437928241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45951.73437928241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45951.73437928241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45951.73437928241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45951.73437928241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45951.73437928241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45951.73437928241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45951.73437928241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45951.73437928241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45951.73437928241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45951.73437928241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45951.73437928241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45951.73437928241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45951.73437928241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45951.73437928241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45951.73437928241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45951.73437928241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45951.73437928241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45951.73437928241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45951.73437928241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45951.73437928241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45951.73437928241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45951.73437928241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45951.73437928241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45951.73437928241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45951.73437928241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45951.73437928241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45951.73437928241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45951.73437928241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45951.73437928241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45951.73437928241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45951.73437928241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45951.73437928241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45951.73437928241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45951.73437928241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45951.73437928241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45951.73437928241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45951.73437928241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45951.73437928241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45951.73437928241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45951.73437928241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45951.73437928241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45951.73437928241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45951.73437928241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45951.73437928241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45951.73437928241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45951.73437928241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45951.73437928241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45951.73437928241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45951.73437928241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45951.73437928241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45951.73437928241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45951.73437928241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45951.73437928241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45951.73437928241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45951.73437928241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45951.73437928241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45951.73437928241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45951.73437928241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45951.73437928241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45951.73437928241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45951.73437928241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45951.73437928241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45951.73437928241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45951.73437928241</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45951.73437928241</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45951.73437928241</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45951.73437928241</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45951.73437928241</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45951.73437928241</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45951.73437928241</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45951.73437928241</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45951.73437928241</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45951.73437928241</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45951.73437928241</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45951.73437928241</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45951.73437928241</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45951.73437928241</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45951.73437928241</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45951.73437928241</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45951.73437928241</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45951.73437928241</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45951.73437928241</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45951.73437928241</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45951.73437928241</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45951.73437928241</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45951.73437928241</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45951.73437928241</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45951.73437928241</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45951.73437928241</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45951.73437928241</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45951.73437928241</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45951.73437928241</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45951.73437928241</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45951.73437928241</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45951.73437928241</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45951.73437928241</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45951.73437928241</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45951.73437928241</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45951.73437928241</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45951.73437928241</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45951.73437928241</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45951.73437928241</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45951.73437928241</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45951.73437928241</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45951.73437928241</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45951.73437928241</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45951.73437928241</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45951.73437928241</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45951.73437928241</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45951.73437928241</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45951.73437928241</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45951.73437928241</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45951.73437928241</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45951.73437928241</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45951.73437928241</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45951.73437928241</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45951.73437928241</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45951.73437928241</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45951.73437928241</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45951.73437928241</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45951.73437928241</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45951.73437928241</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45951.73437928241</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45951.73437928241</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45951.73437928241</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45951.73437928241</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45951.73437928241</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45951.73437928241</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45951.73437928241</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45951.73437928241</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45951.73437928241</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45951.73437928241</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45951.73437928241</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45951.73437928241</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45951.73437928241</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45951.73437928241</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45951.73437928241</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45951.73437928241</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45951.73437928241</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45951.73437928241</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45951.73437928241</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45951.73437928241</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45951.73437928241</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45951.73437928241</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45951.73437928241</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45951.73437928241</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45951.73437928241</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45951.73437928241</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45951.73437928241</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45951.73437928241</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45951.73437928241</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45951.73437928241</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45951.73437928241</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45951.73437928241</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45951.73437928241</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45951.73437928241</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45951.73437928241</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45951.73437928241</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45951.73437928241</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45951.73437928241</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45951.73437928241</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45951.73437928241</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45951.73437928241</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45951.73437928241</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45951.73437928241</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45951.73437928241</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45951.73437928241</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45951.73437928241</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45951.73437928241</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45951.73437928241</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45951.73437928241</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45951.73437928241</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45951.73437928241</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45951.73437928241</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45951.73437928241</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45951.73437928241</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45951.73437928241</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45951.73437928241</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45951.73437928241</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45951.73437928241</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45951.73437928241</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45951.73437928241</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45951.73437928241</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45951.73437928241</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45951.73437928241</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45951.73437928241</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45951.73437928241</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45951.73437928241</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45951.73437928241</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45951.73437928241</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45951.73437928241</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45951.73437928241</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45951.73437928241</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45951.73437928241</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45951.73437928241</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45951.73437928241</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45951.73437928241</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45951.73437928241</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45951.73437928241</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45951.73437928241</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45951.73437928241</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tabSelected="1"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45951.73437928241</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45951.73437928241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45951.73437928241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45951.73437928241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45951.73437928241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45951.73437928241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0"/>
      <c r="E8" s="108"/>
      <c r="F8" s="109"/>
      <c r="G8" s="78">
        <f ca="1">IFERROR(NOW()-F8,"-")</f>
        <v>45951.73437928241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60"/>
      <c r="E9" s="108"/>
      <c r="F9" s="109"/>
      <c r="G9" s="78">
        <f ca="1">IFERROR(NOW()-F9,"-")</f>
        <v>45951.73437928241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45951.73437928241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45951.73437928241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45951.73437928241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45951.73437928241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45951.73437928241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45951.73437928241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45951.73437928241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45951.73437928241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45951.73437928241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45951.73437928241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45951.73437928241</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2025-10-21T14:38:09Z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