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01" documentId="13_ncr:1_{F6CB121F-512D-4AA6-A0C1-0FB36C537598}" xr6:coauthVersionLast="47" xr6:coauthVersionMax="47" xr10:uidLastSave="{EB7D36AC-9489-4BED-A005-E8BBAA77746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<sst xmlns="http://schemas.openxmlformats.org/spreadsheetml/2006/main" count="179033" uniqueCount="39109">
  <si>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</si>
  <si>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</si>
  <si>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</si>
  <si>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</si>
  <si>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</si>
  <si>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</si>
  <si>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</si>
  <si>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</si>
  <si>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</si>
  <si>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</si>
  <si>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</si>
  <si>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</si>
  <si>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</si>
  <si>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</si>
  <si>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</si>
  <si>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</si>
  <si>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</si>
  <si>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</si>
  <si>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</si>
  <si>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</si>
  <si>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</si>
  <si>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</si>
  <si>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</si>
  <si>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</si>
  <si>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</si>
  <si>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</si>
  <si>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</si>
  <si>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</si>
  <si>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</si>
  <si>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</si>
  <si>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</si>
  <si>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</si>
  <si>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</si>
  <si>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</si>
  <si>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</si>
  <si>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</si>
  <si>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</si>
  <si>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</si>
  <si>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</si>
  <si>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</si>
  <si>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</si>
  <si>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</si>
  <si>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</si>
  <si>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</si>
  <si>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</si>
  <si>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</si>
  <si>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</si>
  <si>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</si>
  <si>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</si>
  <si>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</si>
  <si>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</si>
  <si>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</si>
  <si>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</si>
  <si>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</si>
  <si>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</si>
  <si>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</si>
  <si>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</si>
  <si>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</si>
  <si>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</si>
  <si>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</si>
  <si>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</si>
  <si>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</si>
  <si>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</si>
  <si>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</si>
  <si>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</si>
  <si>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</si>
  <si>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</si>
  <si>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</si>
  <si>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</si>
  <si>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</si>
  <si>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</si>
  <si>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</si>
  <si>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</si>
  <si>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</si>
  <si>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</si>
  <si>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</si>
  <si>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</si>
  <si>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</si>
  <si>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</si>
  <si>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</si>
  <si>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</si>
  <si>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</si>
  <si>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</si>
  <si>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</si>
  <si>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</si>
  <si>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</si>
  <si>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</si>
  <si>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</si>
  <si>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</si>
  <si>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</si>
  <si>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</si>
  <si>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</si>
  <si>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</si>
  <si>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</si>
  <si>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</si>
  <si>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</si>
  <si>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</si>
  <si>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</si>
  <si>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</si>
  <si>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</si>
  <si>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</si>
  <si>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</si>
  <si>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</si>
  <si>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</si>
  <si>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</si>
  <si>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</si>
  <si>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</si>
  <si>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</si>
  <si>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</si>
  <si>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</si>
  <si>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</si>
  <si>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</si>
  <si>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</si>
  <si>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</si>
  <si>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</si>
  <si>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</si>
  <si>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</si>
  <si>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</si>
  <si>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</si>
  <si>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</si>
  <si>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</si>
  <si>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</si>
  <si>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</si>
  <si>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</si>
  <si>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</si>
  <si>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</si>
  <si>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</si>
  <si>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</si>
  <si>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</si>
  <si>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</si>
  <si>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</si>
  <si>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</si>
  <si>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</si>
  <si>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</si>
  <si>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</si>
  <si>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</si>
  <si>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</si>
  <si>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</si>
  <si>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</si>
  <si>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</si>
  <si>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</si>
  <si>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</si>
  <si>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</si>
  <si>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</si>
  <si>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</si>
  <si>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</si>
  <si>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</si>
  <si>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</si>
  <si>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</si>
  <si>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</si>
  <si>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</si>
  <si>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</si>
  <si>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</si>
  <si>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</si>
  <si>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</si>
  <si>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</si>
  <si>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</si>
  <si>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</si>
  <si>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</si>
  <si>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</si>
  <si>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</si>
  <si>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</si>
  <si>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</si>
  <si>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</si>
  <si>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</si>
  <si>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</si>
  <si>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</si>
  <si>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</si>
  <si>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</si>
  <si>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</si>
  <si>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</si>
  <si>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</si>
  <si>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</si>
  <si>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</si>
  <si>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</si>
  <si>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</si>
  <si>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</si>
  <si>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</si>
  <si>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</si>
  <si>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</si>
  <si>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</si>
  <si>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</si>
  <si>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</si>
  <si>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</si>
  <si>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</si>
  <si>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</si>
  <si>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</si>
  <si>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</si>
  <si>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</si>
  <si>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</si>
  <si>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</si>
  <si>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</si>
  <si>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</si>
  <si>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</si>
  <si>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</si>
  <si>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</si>
  <si>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</si>
  <si>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</si>
  <si>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</si>
  <si>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</si>
  <si>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</si>
  <si>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</si>
  <si>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</si>
  <si>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</si>
  <si>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</si>
  <si>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</si>
  <si>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</si>
  <si>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</si>
  <si>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</si>
  <si>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</si>
  <si>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</si>
  <si>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</si>
  <si>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</si>
  <si>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</si>
  <si>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</si>
  <si>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</si>
  <si>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</si>
  <si>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</si>
  <si>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</si>
  <si>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</si>
  <si>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</si>
  <si>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</si>
  <si>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</si>
  <si>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</si>
  <si>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</si>
  <si>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</si>
  <si>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</si>
  <si>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</si>
  <si>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</si>
  <si>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</si>
  <si>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</si>
  <si>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</si>
  <si>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</si>
  <si>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</si>
  <si>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</si>
  <si>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</si>
  <si>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</si>
  <si>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</si>
  <si>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</si>
  <si>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</si>
  <si>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</si>
  <si>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</si>
  <si>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</si>
  <si>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</si>
  <si>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</si>
  <si>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</si>
  <si>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</si>
  <si>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</si>
  <si>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</si>
  <si>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</si>
  <si>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</si>
  <si>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</si>
  <si>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</si>
  <si>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</si>
  <si>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</si>
  <si>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</si>
  <si>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</si>
  <si>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</si>
  <si>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</si>
  <si>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</si>
  <si>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</si>
  <si>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</si>
  <si>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</si>
  <si>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</si>
  <si>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</si>
  <si>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</si>
  <si>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</si>
  <si>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</si>
  <si>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</si>
  <si>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</si>
  <si>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</si>
  <si>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</si>
  <si>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</si>
  <si>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</si>
  <si>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</si>
  <si>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</si>
  <si>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</si>
  <si>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</si>
  <si>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</si>
  <si>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</si>
  <si>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</si>
  <si>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</si>
  <si>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</si>
  <si>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</si>
  <si>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</si>
  <si>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</si>
  <si>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</si>
  <si>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</si>
  <si>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</si>
  <si>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</si>
  <si>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</si>
  <si>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</si>
  <si>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</si>
  <si>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</si>
  <si>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</si>
  <si>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</si>
  <si>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</si>
  <si>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</si>
  <si>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</si>
  <si>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</si>
  <si>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</si>
  <si>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</si>
  <si>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</si>
  <si>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</si>
  <si>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</si>
  <si>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</si>
  <si>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</si>
  <si>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</si>
  <si>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</si>
  <si>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</si>
  <si>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</si>
  <si>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</si>
  <si>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</si>
  <si>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</si>
  <si>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</si>
  <si>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</si>
  <si>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</si>
  <si>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</si>
  <si>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</si>
  <si>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</si>
  <si>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</si>
  <si>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</si>
  <si>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</si>
  <si>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</si>
  <si>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</si>
  <si>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</si>
  <si>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</si>
  <si>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</si>
  <si>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</si>
  <si>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</si>
  <si>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</si>
  <si>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</si>
  <si>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</si>
  <si>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</si>
  <si>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</si>
  <si>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</si>
  <si>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</si>
  <si>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</si>
  <si>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</si>
  <si>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</si>
  <si>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</si>
  <si>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</si>
  <si>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</si>
  <si>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</si>
  <si>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</si>
  <si>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</si>
  <si>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</si>
  <si>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</si>
  <si>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</si>
  <si>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</si>
  <si>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</si>
  <si>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</si>
  <si>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</si>
  <si>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</si>
  <si>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</si>
  <si>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</si>
  <si>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</si>
  <si>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</si>
  <si>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</si>
  <si>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</si>
  <si>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</si>
  <si>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</si>
  <si>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</si>
  <si>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</si>
  <si>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</si>
  <si>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</si>
  <si>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</si>
  <si>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</si>
  <si>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</si>
  <si>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</si>
  <si>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</si>
  <si>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</si>
  <si>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</si>
  <si>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</si>
  <si>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</si>
  <si>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</si>
  <si>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</si>
  <si>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</si>
  <si>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</si>
  <si>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</si>
  <si>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</si>
  <si>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</si>
  <si>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</si>
  <si>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</si>
  <si>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</si>
  <si>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</si>
  <si>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</si>
  <si>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</si>
  <si>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</si>
  <si>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</si>
  <si>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</si>
  <si>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</si>
  <si>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</si>
  <si>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</si>
  <si>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</si>
  <si>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</si>
  <si>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</si>
  <si>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</si>
  <si>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</si>
  <si>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</si>
  <si>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</si>
  <si>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</si>
  <si>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</si>
  <si>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</si>
  <si>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</si>
  <si>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</si>
  <si>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</si>
  <si>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</si>
  <si>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</si>
  <si>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</si>
  <si>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</si>
  <si>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</si>
  <si>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</si>
  <si>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</si>
  <si>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</si>
  <si>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</si>
  <si>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</si>
  <si>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</si>
  <si>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</si>
  <si>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</si>
  <si>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</si>
  <si>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</si>
  <si>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</si>
  <si>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</si>
  <si>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</si>
  <si>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</si>
  <si>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</si>
  <si>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</si>
  <si>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</si>
  <si>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</si>
  <si>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</si>
  <si>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</si>
  <si>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</si>
  <si>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</si>
  <si>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</si>
  <si>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</si>
  <si>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</si>
  <si>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</si>
  <si>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</si>
  <si>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</si>
  <si>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</si>
  <si>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</si>
  <si>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</si>
  <si>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</si>
  <si>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</si>
  <si>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</si>
  <si>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</si>
  <si>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</si>
  <si>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</si>
  <si>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</si>
  <si>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</si>
  <si>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</si>
  <si>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</si>
  <si>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</si>
  <si>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</si>
  <si>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</si>
  <si>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</si>
  <si>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</si>
  <si>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</si>
  <si>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</si>
  <si>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</si>
  <si>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</si>
  <si>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</si>
  <si>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</si>
  <si>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</si>
  <si>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</si>
  <si>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</si>
  <si>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</si>
  <si>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</si>
  <si>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</si>
  <si>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</si>
  <si>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</si>
  <si>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</si>
  <si>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</si>
  <si>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</si>
  <si>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</si>
  <si>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</si>
  <si>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</si>
  <si>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</si>
  <si>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</si>
  <si>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</si>
  <si>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</si>
  <si>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</si>
  <si>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</si>
  <si>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</si>
  <si>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</si>
  <si>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</si>
  <si>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</si>
  <si>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</si>
  <si>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</si>
  <si>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</si>
  <si>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</si>
  <si>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</si>
  <si>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</si>
  <si>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</si>
  <si>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</si>
  <si>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</si>
  <si>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</si>
  <si>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</si>
  <si>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</si>
  <si>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</si>
  <si>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</si>
  <si>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</si>
  <si>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</si>
  <si>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</si>
  <si>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</si>
  <si>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</si>
  <si>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</si>
  <si>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</si>
  <si>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</si>
  <si>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</si>
  <si>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</si>
  <si>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</si>
  <si>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</si>
  <si>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</si>
  <si>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</si>
  <si>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</si>
  <si>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</si>
  <si>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</si>
  <si>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</si>
  <si>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</si>
  <si>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</si>
  <si>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</si>
  <si>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</si>
  <si>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</si>
  <si>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</si>
  <si>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</si>
  <si>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</si>
  <si>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</si>
  <si>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</si>
  <si>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</si>
  <si>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</si>
  <si>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</si>
  <si>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</si>
  <si>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</si>
  <si>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</si>
  <si>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</si>
  <si>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</si>
  <si>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</si>
  <si>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</si>
  <si>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</si>
  <si>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</si>
  <si>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</si>
  <si>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</si>
  <si>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</si>
  <si>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</si>
  <si>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</si>
  <si>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</si>
  <si>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</si>
  <si>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</si>
  <si>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</si>
  <si>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</si>
  <si>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</si>
  <si>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</si>
  <si>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</si>
  <si>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</si>
  <si>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</si>
  <si>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</si>
  <si>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</si>
  <si>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</si>
  <si>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</si>
  <si>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</si>
  <si>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</si>
  <si>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</si>
  <si>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</si>
  <si>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</si>
  <si>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</si>
  <si>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</si>
  <si>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</si>
  <si>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</si>
  <si>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</si>
  <si>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</si>
  <si>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</si>
  <si>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</si>
  <si>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</si>
  <si>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</si>
  <si>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</si>
  <si>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</si>
  <si>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</si>
  <si>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</si>
  <si>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</si>
  <si>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</si>
  <si>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</si>
  <si>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</si>
  <si>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</si>
  <si>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</si>
  <si>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</si>
  <si>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</si>
  <si>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</si>
  <si>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</si>
  <si>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</si>
  <si>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</si>
  <si>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</si>
  <si>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</si>
  <si>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</si>
  <si>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</si>
  <si>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</si>
  <si>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</si>
  <si>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</si>
  <si>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</si>
  <si>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</si>
  <si>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</si>
  <si>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</si>
  <si>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</si>
  <si>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</si>
  <si>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</si>
  <si>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</si>
  <si>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</si>
  <si>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</si>
  <si>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</si>
  <si>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</si>
  <si>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</si>
  <si>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</si>
  <si>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</si>
  <si>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</si>
  <si>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</si>
  <si>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</si>
  <si>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</si>
  <si>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</si>
  <si>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</si>
  <si>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</si>
  <si>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</si>
  <si>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</si>
  <si>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</si>
  <si>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</si>
  <si>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</si>
  <si>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</si>
  <si>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</si>
  <si>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</si>
  <si>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</si>
  <si>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</si>
  <si>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</si>
  <si>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</si>
  <si>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</si>
  <si>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</si>
  <si>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</si>
  <si>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</si>
  <si>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</si>
  <si>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</si>
  <si>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</si>
  <si>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</si>
  <si>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</si>
  <si>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</si>
  <si>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</si>
  <si>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</si>
  <si>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</si>
  <si>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</si>
  <si>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</si>
  <si>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</si>
  <si>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</si>
  <si>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</si>
  <si>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</si>
  <si>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</si>
  <si>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</si>
  <si>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</si>
  <si>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</si>
  <si>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</si>
  <si>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</si>
  <si>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</si>
  <si>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</si>
  <si>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</si>
  <si>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</si>
  <si>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</si>
  <si>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</si>
  <si>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</si>
  <si>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</si>
  <si>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</si>
  <si>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</si>
  <si>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</si>
  <si>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</si>
  <si>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</si>
  <si>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</si>
  <si>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</si>
  <si>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</si>
  <si>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</si>
  <si>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</si>
  <si>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</si>
  <si>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</si>
  <si>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</si>
  <si>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</si>
  <si>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</si>
  <si>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</si>
  <si>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</si>
  <si>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</si>
  <si>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</si>
  <si>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</si>
  <si>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</si>
  <si>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</si>
  <si>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</si>
  <si>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</si>
  <si>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</si>
  <si>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</si>
  <si>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</si>
  <si>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</si>
  <si>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</si>
  <si>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</si>
  <si>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</si>
  <si>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</si>
  <si>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</si>
  <si>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</si>
  <si>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</si>
  <si>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</si>
  <si>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</si>
  <si>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</si>
  <si>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</si>
  <si>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</si>
  <si>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</si>
  <si>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</si>
  <si>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</si>
  <si>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</si>
  <si>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</si>
  <si>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</si>
  <si>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</si>
  <si>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</si>
  <si>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</si>
  <si>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</si>
  <si>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</si>
  <si>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</si>
  <si>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</si>
  <si>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</si>
  <si>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</si>
  <si>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</si>
  <si>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</si>
  <si>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</si>
  <si>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</si>
  <si>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</si>
  <si>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</si>
  <si>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</si>
  <si>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</si>
  <si>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</si>
  <si>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</si>
  <si>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</si>
  <si>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</si>
  <si>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</si>
  <si>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</si>
  <si>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</si>
  <si>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</si>
  <si>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</si>
  <si>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</si>
  <si>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</si>
  <si>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</si>
  <si>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</si>
  <si>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</si>
  <si>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</si>
  <si>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</si>
  <si>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</si>
  <si>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</si>
  <si>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</si>
  <si>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</si>
  <si>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</si>
  <si>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</si>
  <si>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</si>
  <si>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</si>
  <si>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</si>
  <si>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</si>
  <si>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</si>
  <si>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</si>
  <si>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</si>
  <si>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</si>
  <si>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</si>
  <si>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</si>
  <si>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</si>
  <si>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</si>
  <si>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</si>
  <si>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</si>
  <si>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</si>
  <si>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</si>
  <si>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</si>
  <si>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</si>
  <si>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</si>
  <si>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</si>
  <si>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</si>
  <si>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</si>
  <si>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</si>
  <si>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</si>
  <si>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</si>
  <si>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</si>
  <si>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</si>
  <si>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</si>
  <si>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</si>
  <si>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</si>
  <si>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</si>
  <si>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</si>
  <si>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</si>
  <si>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</si>
  <si>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</si>
  <si>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</si>
  <si>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</si>
  <si>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</si>
  <si>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</si>
  <si>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</si>
  <si>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</si>
  <si>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</si>
  <si>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</si>
  <si>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</si>
  <si>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</si>
  <si>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</si>
  <si>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</si>
  <si>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</si>
  <si>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</si>
  <si>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</si>
  <si>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</si>
  <si>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</si>
  <si>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</si>
  <si>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</si>
  <si>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</si>
  <si>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</si>
  <si>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</si>
  <si>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</si>
  <si>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</si>
  <si>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</si>
  <si>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</si>
  <si>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</si>
  <si>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</si>
  <si>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</si>
  <si>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</si>
  <si>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</si>
  <si>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</si>
  <si>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</si>
  <si>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</si>
  <si>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</si>
  <si>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</si>
  <si>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</si>
  <si>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</si>
  <si>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</si>
  <si>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</si>
  <si>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</si>
  <si>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</si>
  <si>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</si>
  <si>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</si>
  <si>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</si>
  <si>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</si>
  <si>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</si>
  <si>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</si>
  <si>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</si>
  <si>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</si>
  <si>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</si>
  <si>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</si>
  <si>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</si>
  <si>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</si>
  <si>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</si>
  <si>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</si>
  <si>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</si>
  <si>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</si>
  <si>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</si>
  <si>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</si>
  <si>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</si>
  <si>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</si>
  <si>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</si>
  <si>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</si>
  <si>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</si>
  <si>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</si>
  <si>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</si>
  <si>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</si>
  <si>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</si>
  <si>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</si>
  <si>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</si>
  <si>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</si>
  <si>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</si>
  <si>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</si>
  <si>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</si>
  <si>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</si>
  <si>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</si>
  <si>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</si>
  <si>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</si>
  <si>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</si>
  <si>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</si>
  <si>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</si>
  <si>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</si>
  <si>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</si>
  <si>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</si>
  <si>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</si>
  <si>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</si>
  <si>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</si>
  <si>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</si>
  <si>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</si>
  <si>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</si>
  <si>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</si>
  <si>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</si>
  <si>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</si>
  <si>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</si>
  <si>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</si>
  <si>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</si>
  <si>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</si>
  <si>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</si>
  <si>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</si>
  <si>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</si>
  <si>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</si>
  <si>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</si>
  <si>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</si>
  <si>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</si>
  <si>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</si>
  <si>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</si>
  <si>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</si>
  <si>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</si>
  <si>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</si>
  <si>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</si>
  <si>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</si>
  <si>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</si>
  <si>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</si>
  <si>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</si>
  <si>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</si>
  <si>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</si>
  <si>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</si>
  <si>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</si>
  <si>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</si>
  <si>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</si>
  <si>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</si>
  <si>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</si>
  <si>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</si>
  <si>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</si>
  <si>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</si>
  <si>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</si>
  <si>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</si>
  <si>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</si>
  <si>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</si>
  <si>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</si>
  <si>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</si>
  <si>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</si>
  <si>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</si>
  <si>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</si>
  <si>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</si>
  <si>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</si>
  <si>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</si>
  <si>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</si>
  <si>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</si>
  <si>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</si>
  <si>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</si>
  <si>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</si>
  <si>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</si>
  <si>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</si>
  <si>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</si>
  <si>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</si>
  <si>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</si>
  <si>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</si>
  <si>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</si>
  <si>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</si>
  <si>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</si>
  <si>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</si>
  <si>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</si>
  <si>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</si>
  <si>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</si>
  <si>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</si>
  <si>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</si>
  <si>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</si>
  <si>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</si>
  <si>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</si>
  <si>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</si>
  <si>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</si>
  <si>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</si>
  <si>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</si>
  <si>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</si>
  <si>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</si>
  <si>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</si>
  <si>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</si>
  <si>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</si>
  <si>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</si>
  <si>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</si>
  <si>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</si>
  <si>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</si>
  <si>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</si>
  <si>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</si>
  <si>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</si>
  <si>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</si>
  <si>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</si>
  <si>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</si>
  <si>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</si>
  <si>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</si>
  <si>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</si>
  <si>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</si>
  <si>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</si>
  <si>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</si>
  <si>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</si>
  <si>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</si>
  <si>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</si>
  <si>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</si>
  <si>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</si>
  <si>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</si>
  <si>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</si>
  <si>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</si>
  <si>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</si>
  <si>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</si>
  <si>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</si>
  <si>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</si>
  <si>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</si>
  <si>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</si>
  <si>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</si>
  <si>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</si>
  <si>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</si>
  <si>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</si>
  <si>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</si>
  <si>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</si>
  <si>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</si>
  <si>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</si>
  <si>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</si>
  <si>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</si>
  <si>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</si>
  <si>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</si>
  <si>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</si>
  <si>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</si>
  <si>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</si>
  <si>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</si>
  <si>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</si>
  <si>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</si>
  <si>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</si>
  <si>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</si>
  <si>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</si>
  <si>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</si>
  <si>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</si>
  <si>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</si>
  <si>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</si>
  <si>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</si>
  <si>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</si>
  <si>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</si>
  <si>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</si>
  <si>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</si>
  <si>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</si>
  <si>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</si>
  <si>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</si>
  <si>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</si>
  <si>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</si>
  <si>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</si>
  <si>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</si>
  <si>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</si>
  <si>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</si>
  <si>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</si>
  <si>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</si>
  <si>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</si>
  <si>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</si>
  <si>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</si>
  <si>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</si>
  <si>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</si>
  <si>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</si>
  <si>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</si>
  <si>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</si>
  <si>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</si>
  <si>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</si>
  <si>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</si>
  <si>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</si>
  <si>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</si>
  <si>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</si>
  <si>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</si>
  <si>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</si>
  <si>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</si>
  <si>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</si>
  <si>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</si>
  <si>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</si>
  <si>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</si>
  <si>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</si>
  <si>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</si>
  <si>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</si>
  <si>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</si>
  <si>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</si>
  <si>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</si>
  <si>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</si>
  <si>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</si>
  <si>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</si>
  <si>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</si>
  <si>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</si>
  <si>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</si>
  <si>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</si>
  <si>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</si>
  <si>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</si>
  <si>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</si>
  <si>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</si>
  <si>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</si>
  <si>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</si>
  <si>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</si>
  <si>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</si>
  <si>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</si>
  <si>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</si>
  <si>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</si>
  <si>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</si>
  <si>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</si>
  <si>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</si>
  <si>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</si>
  <si>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</si>
  <si>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</si>
  <si>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</si>
  <si>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</si>
  <si>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</si>
  <si>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</si>
  <si>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</si>
  <si>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</si>
  <si>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</si>
  <si>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</si>
  <si>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</si>
  <si>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</si>
  <si>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</si>
  <si>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</si>
  <si>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</si>
  <si>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</si>
  <si>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</si>
  <si>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</si>
  <si>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</si>
  <si>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</si>
  <si>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</si>
  <si>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</si>
  <si>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</si>
  <si>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</si>
  <si>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</si>
  <si>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</si>
  <si>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</si>
  <si>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</si>
  <si>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</si>
  <si>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</si>
  <si>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</si>
  <si>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</si>
  <si>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</si>
  <si>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</si>
  <si>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</si>
  <si>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</si>
  <si>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</si>
  <si>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</si>
  <si>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</si>
  <si>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</si>
  <si>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</si>
  <si>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</si>
  <si>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</si>
  <si>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</si>
  <si>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</si>
  <si>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</si>
  <si>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</si>
  <si>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</si>
  <si>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</si>
  <si>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</si>
  <si>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</si>
  <si>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</si>
  <si>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</si>
  <si>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</si>
  <si>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</si>
  <si>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</si>
  <si>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</si>
  <si>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</si>
  <si>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</si>
  <si>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</si>
  <si>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</si>
  <si>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</si>
  <si>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</si>
  <si>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</si>
  <si>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</si>
  <si>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</si>
  <si>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</si>
  <si>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</si>
  <si>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</si>
  <si>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</si>
  <si>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</si>
  <si>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</si>
  <si>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</si>
  <si>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</si>
  <si>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</si>
  <si>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</si>
  <si>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</si>
  <si>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</si>
  <si>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</si>
  <si>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</si>
  <si>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</si>
  <si>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</si>
  <si>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</si>
  <si>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</si>
  <si>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</si>
  <si>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</si>
  <si>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</si>
  <si>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</si>
  <si>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</si>
  <si>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</si>
  <si>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</si>
  <si>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</si>
  <si>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</si>
  <si>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</si>
  <si>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</si>
  <si>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</si>
  <si>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</si>
  <si>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</si>
  <si>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</si>
  <si>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</si>
  <si>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</si>
  <si>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</si>
  <si>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</si>
  <si>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</si>
  <si>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</si>
  <si>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</si>
  <si>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</si>
  <si>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</si>
  <si>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</si>
  <si>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</si>
  <si>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</si>
  <si>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</si>
  <si>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</si>
  <si>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</si>
  <si>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</si>
  <si>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</si>
  <si>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</si>
  <si>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</si>
  <si>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</si>
  <si>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</si>
  <si>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</si>
  <si>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</si>
  <si>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</si>
  <si>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</si>
  <si>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</si>
  <si>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</si>
  <si>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</si>
  <si>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</si>
  <si>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</si>
  <si>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</si>
  <si>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</si>
  <si>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</si>
  <si>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</si>
  <si>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</si>
  <si>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</si>
  <si>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</si>
  <si>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</si>
  <si>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</si>
  <si>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</si>
  <si>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</si>
  <si>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</si>
  <si>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</si>
  <si>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</si>
  <si>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</si>
  <si>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</si>
  <si>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</si>
  <si>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</si>
  <si>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</si>
  <si>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</si>
  <si>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</si>
  <si>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</si>
  <si>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</si>
  <si>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</si>
  <si>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</si>
  <si>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</si>
  <si>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</si>
  <si>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</si>
  <si>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</si>
  <si>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</si>
  <si>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</si>
  <si>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</si>
  <si>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</si>
  <si>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</si>
  <si>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</si>
  <si>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</si>
  <si>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</si>
  <si>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</si>
  <si>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</si>
  <si>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</si>
  <si>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</si>
  <si>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</si>
  <si>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</si>
  <si>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</si>
  <si>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</si>
  <si>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</si>
  <si>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</si>
  <si>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</si>
  <si>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</si>
  <si>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</si>
  <si>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</si>
  <si>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</si>
  <si>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</si>
  <si>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</si>
  <si>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</si>
  <si>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</si>
  <si>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</si>
  <si>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</si>
  <si>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</si>
  <si>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</si>
  <si>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</si>
  <si>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</si>
  <si>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</si>
  <si>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</si>
  <si>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</si>
  <si>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</si>
  <si>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</si>
  <si>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</si>
  <si>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</si>
  <si>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</si>
  <si>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</si>
  <si>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</si>
  <si>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</si>
  <si>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</si>
  <si>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</si>
  <si>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</si>
  <si>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</si>
  <si>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</si>
  <si>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</si>
  <si>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</si>
  <si>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</si>
  <si>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</si>
  <si>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</si>
  <si>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</si>
  <si>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</si>
  <si>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</si>
  <si>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</si>
  <si>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</si>
  <si>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</si>
  <si>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</si>
  <si>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</si>
  <si>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</si>
  <si>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</si>
  <si>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</si>
  <si>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</si>
  <si>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</si>
  <si>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</si>
  <si>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</si>
  <si>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</si>
  <si>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</si>
  <si>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</si>
  <si>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</si>
  <si>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</si>
  <si>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</si>
  <si>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</si>
  <si>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</si>
  <si>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</si>
  <si>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</si>
  <si>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</si>
  <si>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</si>
  <si>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</si>
  <si>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</si>
  <si>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</si>
  <si>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</si>
  <si>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</si>
  <si>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</si>
  <si>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</si>
  <si>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</si>
  <si>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</si>
  <si>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</si>
  <si>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</si>
  <si>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</si>
  <si>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</si>
  <si>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</si>
  <si>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</si>
  <si>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</si>
  <si>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</si>
  <si>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</si>
  <si>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</si>
  <si>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</si>
  <si>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</si>
  <si>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</si>
  <si>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</si>
  <si>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</si>
  <si>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</si>
  <si>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</si>
  <si>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</si>
  <si>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</si>
  <si>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</si>
  <si>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</si>
  <si>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</si>
  <si>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</si>
  <si>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</si>
  <si>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</si>
  <si>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</si>
  <si>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</si>
  <si>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</si>
  <si>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</si>
  <si>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</si>
  <si>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</si>
  <si>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</si>
  <si>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</si>
  <si>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</si>
  <si>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</si>
  <si>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</si>
  <si>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</si>
  <si>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</si>
  <si>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</si>
  <si>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</si>
  <si>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</si>
  <si>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</si>
  <si>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</si>
  <si>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</si>
  <si>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</si>
  <si>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</si>
  <si>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</si>
  <si>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</si>
  <si>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</si>
  <si>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</si>
  <si>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</si>
  <si>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</si>
  <si>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</si>
  <si>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</si>
  <si>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</si>
  <si>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</si>
  <si>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</si>
  <si>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</si>
  <si>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</si>
  <si>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</si>
  <si>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</si>
  <si>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</si>
  <si>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</si>
  <si>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</si>
  <si>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</si>
  <si>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</si>
  <si>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</si>
  <si>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</si>
  <si>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</si>
  <si>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</si>
  <si>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</si>
  <si>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</si>
  <si>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</si>
  <si>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</si>
  <si>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</si>
  <si>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</si>
  <si>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</si>
  <si>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</si>
  <si>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</si>
  <si>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</si>
  <si>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</si>
  <si>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</si>
  <si>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</si>
  <si>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</si>
  <si>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</si>
  <si>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</si>
  <si>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</si>
  <si>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</si>
  <si>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</si>
  <si>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</si>
  <si>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</si>
  <si>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</si>
  <si>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</si>
  <si>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</si>
  <si>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</si>
  <si>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</si>
  <si>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</si>
  <si>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</si>
  <si>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</si>
  <si>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</si>
  <si>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</si>
  <si>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</si>
  <si>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</si>
  <si>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</si>
  <si>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</si>
  <si>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</si>
  <si>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</si>
  <si>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</si>
  <si>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</si>
  <si>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</si>
  <si>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</si>
  <si>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</si>
  <si>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</si>
  <si>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</si>
  <si>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</si>
  <si>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</si>
  <si>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</si>
  <si>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</si>
  <si>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</si>
  <si>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</si>
  <si>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</si>
  <si>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</si>
  <si>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</si>
  <si>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</si>
  <si>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</si>
  <si>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</si>
  <si>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</si>
  <si>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</si>
  <si>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</si>
  <si>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</si>
  <si>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</si>
  <si>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</si>
  <si>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</si>
  <si>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</si>
  <si>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</si>
  <si>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</si>
  <si>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</si>
  <si>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</si>
  <si>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</si>
  <si>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</si>
  <si>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</si>
  <si>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</si>
  <si>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</si>
  <si>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</si>
  <si>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</si>
  <si>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</si>
  <si>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</si>
  <si>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</si>
  <si>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</si>
  <si>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</si>
  <si>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</si>
  <si>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</si>
  <si>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</si>
  <si>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</si>
  <si>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</si>
  <si>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</si>
  <si>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</si>
  <si>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</si>
  <si>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</si>
  <si>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</si>
  <si>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</si>
  <si>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</si>
  <si>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</si>
  <si>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</si>
  <si>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</si>
  <si>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</si>
  <si>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</si>
  <si>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</si>
  <si>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</si>
  <si>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</si>
  <si>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</si>
  <si>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</si>
  <si>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</si>
  <si>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</si>
  <si>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</si>
  <si>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</si>
  <si>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</si>
  <si>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</si>
  <si>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</si>
  <si>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</si>
  <si>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</si>
  <si>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</si>
  <si>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</si>
  <si>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</si>
  <si>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</si>
  <si>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</si>
  <si>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</si>
  <si>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</si>
  <si>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</si>
  <si>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</si>
  <si>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</si>
  <si>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</si>
  <si>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</si>
  <si>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</si>
  <si>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</si>
  <si>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</si>
  <si>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</si>
  <si>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</si>
  <si>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</si>
  <si>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</si>
  <si>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</si>
  <si>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</si>
  <si>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</si>
  <si>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</si>
  <si>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</si>
  <si>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</si>
  <si>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</si>
  <si>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</si>
  <si>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</si>
  <si>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</si>
  <si>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</si>
  <si>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</si>
  <si>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</si>
  <si>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</si>
  <si>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</si>
  <si>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</si>
  <si>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</si>
  <si>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</si>
  <si>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</si>
  <si>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</si>
  <si>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</si>
  <si>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</si>
  <si>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</si>
  <si>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</si>
  <si>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</si>
  <si>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</si>
  <si>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</si>
  <si>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</si>
  <si>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</si>
  <si>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</si>
  <si>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</si>
  <si>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</si>
  <si>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</si>
  <si>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</si>
  <si>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</si>
  <si>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</si>
  <si>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</si>
  <si>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</si>
  <si>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</si>
  <si>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</si>
  <si>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</si>
  <si>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</si>
  <si>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</si>
  <si>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</si>
  <si>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</si>
  <si>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</si>
  <si>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</si>
  <si>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</si>
  <si>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</si>
  <si>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</si>
  <si>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</si>
  <si>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</si>
  <si>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</si>
  <si>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</si>
  <si>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</si>
  <si>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</si>
  <si>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</si>
  <si>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</si>
  <si>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</si>
  <si>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</si>
  <si>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</si>
  <si>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</si>
  <si>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</si>
  <si>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</si>
  <si>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</si>
  <si>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</si>
  <si>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</si>
  <si>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</si>
  <si>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</si>
  <si>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</si>
  <si>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</si>
  <si>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</si>
  <si>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</si>
  <si>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</si>
  <si>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</si>
  <si>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</si>
  <si>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</si>
  <si>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</si>
  <si>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</si>
  <si>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</si>
  <si>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</si>
  <si>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</si>
  <si>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</si>
  <si>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</si>
  <si>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</si>
  <si>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</si>
  <si>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</si>
  <si>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</si>
  <si>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</si>
  <si>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</si>
  <si>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</si>
  <si>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</si>
  <si>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</si>
  <si>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</si>
  <si>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</si>
  <si>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</si>
  <si>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</si>
  <si>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</si>
  <si>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</si>
  <si>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</si>
  <si>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</si>
  <si>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</si>
  <si>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</si>
  <si>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</si>
  <si>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</si>
  <si>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</si>
  <si>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</si>
  <si>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</si>
  <si>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</si>
  <si>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</si>
  <si>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</si>
  <si>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</si>
  <si>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</si>
  <si>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</si>
  <si>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</si>
  <si>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</si>
  <si>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</si>
  <si>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</si>
  <si>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</si>
  <si>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</si>
  <si>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</si>
  <si>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</si>
  <si>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</si>
  <si>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</si>
  <si>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</si>
  <si>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</si>
  <si>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</si>
  <si>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</si>
  <si>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</si>
  <si>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</si>
  <si>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</si>
  <si>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</si>
  <si>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</si>
  <si>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</si>
  <si>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</si>
  <si>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</si>
  <si>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</si>
  <si>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</si>
  <si>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</si>
  <si>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</si>
  <si>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</si>
  <si>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</si>
  <si>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</si>
  <si>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</si>
  <si>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</si>
  <si>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</si>
  <si>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</si>
  <si>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</si>
  <si>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</si>
  <si>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</si>
  <si>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</si>
  <si>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</si>
  <si>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</si>
  <si>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</si>
  <si>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</si>
  <si>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</si>
  <si>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</si>
  <si>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</si>
  <si>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</si>
  <si>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</si>
  <si>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</si>
  <si>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</si>
  <si>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</si>
  <si>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</si>
  <si>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</si>
  <si>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</si>
  <si>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</si>
  <si>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</si>
  <si>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</si>
  <si>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</si>
  <si>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</si>
  <si>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</si>
  <si>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</si>
  <si>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</si>
  <si>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</si>
  <si>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</si>
  <si>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</si>
  <si>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</si>
  <si>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</si>
  <si>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</si>
  <si>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</si>
  <si>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</si>
  <si>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</si>
  <si>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</si>
  <si>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</si>
  <si>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</si>
  <si>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</si>
  <si>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</si>
  <si>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</si>
  <si>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</si>
  <si>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</si>
  <si>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</si>
  <si>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</si>
  <si>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</si>
  <si>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</si>
  <si>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</si>
  <si>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</si>
  <si>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</si>
  <si>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</si>
  <si>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</si>
  <si>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</si>
  <si>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</si>
  <si>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</si>
  <si>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</si>
  <si>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</si>
  <si>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</si>
  <si>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</si>
  <si>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</si>
  <si>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</si>
  <si>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</si>
  <si>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</si>
  <si>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</si>
  <si>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</si>
  <si>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</si>
  <si>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</si>
  <si>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</si>
  <si>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</si>
  <si>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</si>
  <si>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</si>
  <si>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</si>
  <si>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</si>
  <si>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</si>
  <si>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</si>
  <si>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</si>
  <si>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</si>
  <si>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</si>
  <si>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</si>
  <si>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</si>
  <si>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</si>
  <si>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</si>
  <si>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</si>
  <si>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</si>
  <si>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</si>
  <si>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</si>
  <si>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</si>
  <si>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</si>
  <si>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</si>
  <si>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</si>
  <si>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</si>
  <si>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</si>
  <si>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</si>
  <si>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</si>
  <si>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</si>
  <si>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</si>
  <si>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</si>
  <si>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</si>
  <si>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</si>
  <si>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</si>
  <si>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</si>
  <si>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</si>
  <si>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</si>
  <si>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</si>
  <si>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</si>
  <si>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</si>
  <si>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</si>
  <si>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</si>
  <si>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</si>
  <si>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</si>
  <si>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</si>
  <si>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</si>
  <si>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</si>
  <si>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</si>
  <si>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</si>
  <si>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</si>
  <si>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</si>
  <si>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</si>
  <si>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</si>
  <si>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</si>
  <si>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</si>
  <si>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</si>
  <si>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</si>
  <si>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</si>
  <si>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</si>
  <si>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</si>
  <si>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</si>
  <si>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</si>
  <si>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</si>
  <si>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</si>
  <si>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</si>
  <si>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</si>
  <si>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</si>
  <si>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</si>
  <si>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</si>
  <si>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</si>
  <si>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</si>
  <si>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</si>
  <si>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</si>
  <si>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</si>
  <si>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</si>
  <si>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</si>
  <si>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</si>
  <si>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</si>
  <si>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</si>
  <si>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</si>
  <si>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</si>
  <si>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</si>
  <si>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</si>
  <si>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</si>
  <si>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</si>
  <si>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</si>
  <si>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</si>
  <si>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</si>
  <si>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</si>
  <si>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</si>
  <si>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</si>
  <si>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</si>
  <si>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</si>
  <si>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</si>
  <si>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</si>
  <si>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</si>
  <si>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</si>
  <si>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</si>
  <si>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</si>
  <si>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</si>
  <si>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</si>
  <si>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</si>
  <si>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</si>
  <si>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</si>
  <si>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</si>
  <si>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</si>
  <si>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</si>
  <si>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</si>
  <si>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</si>
  <si>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</si>
  <si>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</si>
  <si>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</si>
  <si>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</si>
  <si>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</si>
  <si>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</si>
  <si>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</si>
  <si>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</si>
  <si>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</si>
  <si>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</si>
  <si>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</si>
  <si>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</si>
  <si>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</si>
  <si>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</si>
  <si>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</si>
  <si>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</si>
  <si>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</si>
  <si>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</si>
  <si>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</si>
  <si>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</si>
  <si>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</si>
  <si>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</si>
  <si>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</si>
  <si>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</si>
  <si>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</si>
  <si>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</si>
  <si>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</si>
  <si>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</si>
  <si>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</si>
  <si>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</si>
  <si>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</si>
  <si>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</si>
  <si>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</si>
  <si>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</si>
  <si>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</si>
  <si>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</si>
  <si>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</si>
  <si>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</si>
  <si>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</si>
  <si>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</si>
  <si>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</si>
  <si>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</si>
  <si>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</si>
  <si>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</si>
  <si>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</si>
  <si>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</si>
  <si>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</si>
  <si>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</si>
  <si>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</si>
  <si>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</si>
  <si>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</si>
  <si>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</si>
  <si>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</si>
  <si>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</si>
  <si>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</si>
  <si>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</si>
  <si>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</si>
  <si>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</si>
  <si>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</si>
  <si>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</si>
  <si>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</si>
  <si>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</si>
  <si>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</si>
  <si>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</si>
  <si>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</si>
  <si>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</si>
  <si>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</si>
  <si>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</si>
  <si>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</si>
  <si>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</si>
  <si>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</si>
  <si>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</si>
  <si>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</si>
  <si>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</si>
  <si>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</si>
  <si>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</si>
  <si>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</si>
  <si>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</si>
  <si>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</si>
  <si>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</si>
  <si>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</si>
  <si>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</si>
  <si>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</si>
  <si>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</si>
  <si>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</si>
  <si>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</si>
  <si>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</si>
  <si>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</si>
  <si>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</si>
  <si>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</si>
  <si>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</si>
  <si>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</si>
  <si>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</si>
  <si>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</si>
  <si>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</si>
  <si>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</si>
  <si>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</si>
  <si>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</si>
  <si>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</si>
  <si>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</si>
  <si>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</si>
  <si>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</si>
  <si>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</si>
  <si>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</si>
  <si>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</si>
  <si>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</si>
  <si>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</si>
  <si>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</si>
  <si>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</si>
  <si>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</si>
  <si>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</si>
  <si>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</si>
  <si>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</si>
  <si>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</si>
  <si>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</si>
  <si>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</si>
  <si>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</si>
  <si>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</si>
  <si>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</si>
  <si>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</si>
  <si>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</si>
  <si>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</si>
  <si>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</si>
  <si>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</si>
  <si>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</si>
  <si>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</si>
  <si>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</si>
  <si>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</si>
  <si>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</si>
  <si>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</si>
  <si>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</si>
  <si>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</si>
  <si>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</si>
  <si>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</si>
  <si>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</si>
  <si>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</si>
  <si>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</si>
  <si>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</si>
  <si>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</si>
  <si>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</si>
  <si>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</si>
  <si>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</si>
  <si>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</si>
  <si>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</si>
  <si>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</si>
  <si>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</si>
  <si>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</si>
  <si>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</si>
  <si>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</si>
  <si>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</si>
  <si>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</si>
  <si>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</si>
  <si>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</si>
  <si>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</si>
  <si>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</si>
  <si>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</si>
  <si>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</si>
  <si>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</si>
  <si>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</si>
  <si>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</si>
  <si>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</si>
  <si>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</si>
  <si>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</si>
  <si>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</si>
  <si>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</si>
  <si>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</si>
  <si>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</si>
  <si>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</si>
  <si>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</si>
  <si>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</si>
  <si>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</si>
  <si>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</si>
  <si>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</si>
  <si>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</si>
  <si>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</si>
  <si>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</si>
  <si>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</si>
  <si>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</si>
  <si>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</si>
  <si>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</si>
  <si>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</si>
  <si>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</si>
  <si>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</si>
  <si>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</si>
  <si>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</si>
  <si>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</si>
  <si>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</si>
  <si>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</si>
  <si>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</si>
  <si>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</si>
  <si>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</si>
  <si>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</si>
  <si>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</si>
  <si>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</si>
  <si>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</si>
  <si>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</si>
  <si>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</si>
  <si>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</si>
  <si>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</si>
  <si>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</si>
  <si>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</si>
  <si>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</si>
  <si>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</si>
  <si>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</si>
  <si>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</si>
  <si>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</si>
  <si>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</si>
  <si>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</si>
  <si>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</si>
  <si>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</si>
  <si>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</si>
  <si>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</si>
  <si>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</si>
  <si>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</si>
  <si>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</si>
  <si>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</si>
  <si>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</si>
  <si>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</si>
  <si>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</si>
  <si>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</si>
  <si>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</si>
  <si>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</si>
  <si>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</si>
  <si>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</si>
  <si>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</si>
  <si>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</si>
  <si>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</si>
  <si>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</si>
  <si>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</si>
  <si>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</si>
  <si>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</si>
  <si>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</si>
  <si>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</si>
  <si>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</si>
  <si>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</si>
  <si>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</si>
  <si>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</si>
  <si>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</si>
  <si>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</si>
  <si>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</si>
  <si>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</si>
  <si>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</si>
  <si>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</si>
  <si>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</si>
  <si>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</si>
  <si>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</si>
  <si>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</si>
  <si>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</si>
  <si>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</si>
  <si>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</si>
  <si>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</si>
  <si>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</si>
  <si>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</si>
  <si>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</si>
  <si>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</si>
  <si>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</si>
  <si>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</si>
  <si>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</si>
  <si>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</si>
  <si>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</si>
  <si>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</si>
  <si>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</si>
  <si>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</si>
  <si>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</si>
  <si>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</si>
  <si>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</si>
  <si>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</si>
  <si>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</si>
  <si>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</si>
  <si>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</si>
  <si>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</si>
  <si>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</si>
  <si>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</si>
  <si>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</si>
  <si>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</si>
  <si>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</si>
  <si>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</si>
  <si>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</si>
  <si>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</si>
  <si>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</si>
  <si>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</si>
  <si>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</si>
  <si>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</si>
  <si>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</si>
  <si>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</si>
  <si>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</si>
  <si>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</si>
  <si>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</si>
  <si>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</si>
  <si>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</si>
  <si>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</si>
  <si>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</si>
  <si>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</si>
  <si>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</si>
  <si>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</si>
  <si>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</si>
  <si>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</si>
  <si>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</si>
  <si>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</si>
  <si>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</si>
  <si>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</si>
  <si>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</si>
  <si>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</si>
  <si>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</si>
  <si>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</si>
  <si>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</si>
  <si>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</si>
  <si>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</si>
  <si>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</si>
  <si>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</si>
  <si>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</si>
  <si>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</si>
  <si>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</si>
  <si>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</si>
  <si>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</si>
  <si>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</si>
  <si>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</si>
  <si>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</si>
  <si>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</si>
  <si>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</si>
  <si>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</si>
  <si>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</si>
  <si>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</si>
  <si>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</si>
  <si>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</si>
  <si>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</si>
  <si>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</si>
  <si>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</si>
  <si>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</si>
  <si>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</si>
  <si>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</si>
  <si>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</si>
  <si>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</si>
  <si>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</si>
  <si>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</si>
  <si>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</si>
  <si>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</si>
  <si>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</si>
  <si>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</si>
  <si>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</si>
  <si>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</si>
  <si>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</si>
  <si>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</si>
  <si>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</si>
  <si>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</si>
  <si>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</si>
  <si>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</si>
  <si>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</si>
  <si>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</si>
  <si>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</si>
  <si>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</si>
  <si>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</si>
  <si>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</si>
  <si>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</si>
  <si>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</si>
  <si>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</si>
  <si>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</si>
  <si>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</si>
  <si>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</si>
  <si>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</si>
  <si>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</si>
  <si>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</si>
  <si>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</si>
  <si>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</si>
  <si>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</si>
  <si>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</si>
  <si>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</si>
  <si>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</si>
  <si>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</si>
  <si>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</si>
  <si>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</si>
  <si>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</si>
  <si>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</si>
  <si>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</si>
  <si>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</si>
  <si>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</si>
  <si>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</si>
  <si>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</si>
  <si>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</si>
  <si>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</si>
  <si>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</si>
  <si>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</si>
  <si>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</si>
  <si>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</si>
  <si>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</si>
  <si>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</si>
  <si>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</si>
  <si>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</si>
  <si>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</si>
  <si>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</si>
  <si>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</si>
  <si>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</si>
  <si>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</si>
  <si>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</si>
  <si>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</si>
  <si>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</si>
  <si>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</si>
  <si>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</si>
  <si>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</si>
  <si>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</si>
  <si>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</si>
  <si>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</si>
  <si>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</si>
  <si>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</si>
  <si>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</si>
  <si>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</si>
  <si>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</si>
  <si>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</si>
  <si>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</si>
  <si>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</si>
  <si>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</si>
  <si>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</si>
  <si>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</si>
  <si>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</si>
  <si>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</si>
  <si>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</si>
  <si>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</si>
  <si>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</si>
  <si>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</si>
  <si>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</si>
  <si>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</si>
  <si>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</si>
  <si>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</si>
  <si>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</si>
  <si>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</si>
  <si>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</si>
  <si>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</si>
  <si>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</si>
  <si>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</si>
  <si>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</si>
  <si>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</si>
  <si>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</si>
  <si>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</si>
  <si>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</si>
  <si>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</si>
  <si>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</si>
  <si>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</si>
  <si>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</si>
  <si>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</si>
  <si>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</si>
  <si>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</si>
  <si>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</si>
  <si>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</si>
  <si>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</si>
  <si>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</si>
  <si>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</si>
  <si>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</si>
  <si>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</si>
  <si>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</si>
  <si>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</si>
  <si>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</si>
  <si>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</si>
  <si>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</si>
  <si>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</si>
  <si>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</si>
  <si>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</si>
  <si>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</si>
  <si>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</si>
  <si>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</si>
  <si>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</si>
  <si>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</si>
  <si>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</si>
  <si>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</si>
  <si>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</si>
  <si>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</si>
  <si>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</si>
  <si>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</si>
  <si>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</si>
  <si>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</si>
  <si>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</si>
  <si>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</si>
  <si>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</si>
  <si>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</si>
  <si>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</si>
  <si>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</si>
  <si>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</si>
  <si>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</si>
  <si>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</si>
  <si>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</si>
  <si>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</si>
  <si>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</si>
  <si>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</si>
  <si>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</si>
  <si>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</si>
  <si>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</si>
  <si>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</si>
  <si>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</si>
  <si>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</si>
  <si>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</si>
  <si>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</si>
  <si>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</si>
  <si>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</si>
  <si>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</si>
  <si>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</si>
  <si>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</si>
  <si>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</si>
  <si>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</si>
  <si>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</si>
  <si>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</si>
  <si>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</si>
  <si>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</si>
  <si>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</si>
  <si>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</si>
  <si>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</si>
  <si>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</si>
  <si>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</si>
  <si>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</si>
  <si>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</si>
  <si>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</si>
  <si>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</si>
  <si>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</si>
  <si>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</si>
  <si>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</si>
  <si>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</si>
  <si>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</si>
  <si>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</si>
  <si>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</si>
  <si>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</si>
  <si>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</si>
  <si>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</si>
  <si>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</si>
  <si>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</si>
  <si>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</si>
  <si>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</si>
  <si>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</si>
  <si>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</si>
  <si>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</si>
  <si>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</si>
  <si>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</si>
  <si>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</si>
  <si>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</si>
  <si>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</si>
  <si>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</si>
  <si>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</si>
  <si>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</si>
  <si>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</si>
  <si>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</si>
  <si>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</si>
  <si>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</si>
  <si>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</si>
  <si>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</si>
  <si>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</si>
  <si>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</si>
  <si>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</si>
  <si>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</si>
  <si>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</si>
  <si>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</si>
  <si>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</si>
  <si>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</si>
  <si>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</si>
  <si>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</si>
  <si>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</si>
  <si>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</si>
  <si>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</si>
  <si>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</si>
  <si>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</si>
  <si>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</si>
  <si>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</si>
  <si>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</si>
  <si>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</si>
  <si>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</si>
  <si>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</si>
  <si>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</si>
  <si>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</si>
  <si>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</si>
  <si>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</si>
  <si>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</si>
  <si>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</si>
  <si>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</si>
  <si>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</si>
  <si>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</si>
  <si>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</si>
  <si>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</si>
  <si>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</si>
  <si>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</si>
  <si>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</si>
  <si>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</si>
  <si>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</si>
  <si>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</si>
  <si>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</si>
  <si>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</si>
  <si>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</si>
  <si>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</si>
  <si>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</si>
  <si>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</si>
  <si>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</si>
  <si>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</si>
  <si>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</si>
  <si>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</si>
  <si>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</si>
  <si>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</si>
  <si>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</si>
  <si>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</si>
  <si>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</si>
  <si>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</si>
  <si>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</si>
  <si>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</si>
  <si>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</si>
  <si>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</si>
  <si>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</si>
  <si>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</si>
  <si>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</si>
  <si>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</si>
  <si>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</si>
  <si>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</si>
  <si>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</si>
  <si>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</si>
  <si>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</si>
  <si>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</si>
  <si>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</si>
  <si>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</si>
  <si>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</si>
  <si>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</si>
  <si>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</si>
  <si>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</si>
  <si>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</si>
  <si>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</si>
  <si>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</si>
  <si>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</si>
  <si>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</si>
  <si>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</si>
  <si>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</si>
  <si>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</si>
  <si>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</si>
  <si>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</si>
  <si>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</si>
  <si>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</si>
  <si>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</si>
  <si>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</si>
  <si>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</si>
  <si>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</si>
  <si>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</si>
  <si>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</si>
  <si>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</si>
  <si>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</si>
  <si>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</si>
  <si>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</si>
  <si>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</si>
  <si>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</si>
  <si>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</si>
  <si>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</si>
  <si>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</si>
  <si>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</si>
  <si>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</si>
  <si>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</si>
  <si>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</si>
  <si>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</si>
  <si>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</si>
  <si>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</si>
  <si>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</si>
  <si>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</si>
  <si>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</si>
  <si>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</si>
  <si>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</si>
  <si>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</si>
  <si>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</si>
  <si>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</si>
  <si>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</si>
  <si>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</si>
  <si>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</si>
  <si>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</si>
  <si>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</si>
  <si>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</si>
  <si>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</si>
  <si>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</si>
  <si>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</si>
  <si>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</si>
  <si>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</si>
  <si>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</si>
  <si>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</si>
  <si>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</si>
  <si>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</si>
  <si>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</si>
  <si>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</si>
  <si>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</si>
  <si>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</si>
  <si>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</si>
  <si>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</si>
  <si>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</si>
  <si>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</si>
  <si>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</si>
  <si>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</si>
  <si>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</si>
  <si>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</si>
  <si>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</si>
  <si>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</si>
  <si>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</si>
  <si>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</si>
  <si>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</si>
  <si>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</si>
  <si>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</si>
  <si>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</si>
  <si>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</si>
  <si>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</si>
  <si>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</si>
  <si>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</si>
  <si>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</si>
  <si>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</si>
  <si>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</si>
  <si>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</si>
  <si>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</si>
  <si>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</si>
  <si>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</si>
  <si>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</si>
  <si>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</si>
  <si>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</si>
  <si>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</si>
  <si>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</si>
  <si>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</si>
  <si>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</si>
  <si>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</si>
  <si>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</si>
  <si>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</si>
  <si>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</si>
  <si>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</si>
  <si>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</si>
  <si>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</si>
  <si>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</si>
  <si>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</si>
  <si>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</si>
  <si>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</si>
  <si>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</si>
  <si>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</si>
  <si>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</si>
  <si>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</si>
  <si>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</si>
  <si>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</si>
  <si>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</si>
  <si>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</si>
  <si>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</si>
  <si>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</si>
  <si>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</si>
  <si>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</si>
  <si>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</si>
  <si>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</si>
  <si>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</si>
  <si>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</si>
  <si>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</si>
  <si>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</si>
  <si>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</si>
  <si>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</si>
  <si>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</si>
  <si>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</si>
  <si>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</si>
  <si>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</si>
  <si>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</si>
  <si>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</si>
  <si>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</si>
  <si>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</si>
  <si>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</si>
  <si>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</si>
  <si>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</si>
  <si>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</si>
  <si>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</si>
  <si>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</si>
  <si>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</si>
  <si>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</si>
  <si>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</si>
  <si>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</si>
  <si>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</si>
  <si>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</si>
  <si>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</si>
  <si>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</si>
  <si>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</si>
  <si>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</si>
  <si>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</si>
  <si>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</si>
  <si>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</si>
  <si>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</si>
  <si>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</si>
  <si>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</si>
  <si>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</si>
  <si>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</si>
  <si>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</si>
  <si>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</si>
  <si>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</si>
  <si>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</si>
  <si>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</si>
  <si>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</si>
  <si>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</si>
  <si>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</si>
  <si>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</si>
  <si>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</si>
  <si>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</si>
  <si>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</si>
  <si>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</si>
  <si>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</si>
  <si>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</si>
  <si>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</si>
  <si>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</si>
  <si>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</si>
  <si>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</si>
  <si>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</si>
  <si>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</si>
  <si>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</si>
  <si>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</si>
  <si>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</si>
  <si>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</si>
  <si>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</si>
  <si>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</si>
  <si>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</si>
  <si>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</si>
  <si>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</si>
  <si>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</si>
  <si>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</si>
  <si>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</si>
  <si>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</si>
  <si>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</si>
  <si>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</si>
  <si>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</si>
  <si>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</si>
  <si>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</si>
  <si>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</si>
  <si>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</si>
  <si>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</si>
  <si>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</si>
  <si>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</si>
  <si>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</si>
  <si>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</si>
  <si>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</si>
  <si>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</si>
  <si>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</si>
  <si>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</si>
  <si>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</si>
  <si>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</si>
  <si>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</si>
  <si>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</si>
  <si>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</si>
  <si>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</si>
  <si>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</si>
  <si>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</si>
  <si>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</si>
  <si>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</si>
  <si>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</si>
  <si>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</si>
  <si>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</si>
  <si>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</si>
  <si>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</si>
  <si>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</si>
  <si>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</si>
  <si>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</si>
  <si>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</si>
  <si>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</si>
  <si>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</si>
  <si>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</si>
  <si>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</si>
  <si>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</si>
  <si>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</si>
  <si>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</si>
  <si>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</si>
  <si>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</si>
  <si>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</si>
  <si>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</si>
  <si>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</si>
  <si>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</si>
  <si>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</si>
  <si>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</si>
  <si>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</si>
  <si>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</si>
  <si>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</si>
  <si>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</si>
  <si>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</si>
  <si>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</si>
  <si>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</si>
  <si>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</si>
  <si>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</si>
  <si>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</si>
  <si>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</si>
  <si>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</si>
  <si>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</si>
  <si>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</si>
  <si>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</si>
  <si>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</si>
  <si>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</si>
  <si>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</si>
  <si>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</si>
  <si>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</si>
  <si>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</si>
  <si>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</si>
  <si>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</si>
  <si>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</si>
  <si>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</si>
  <si>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</si>
  <si>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</si>
  <si>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</si>
  <si>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</si>
  <si>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</si>
  <si>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</si>
  <si>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</si>
  <si>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</si>
  <si>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</si>
  <si>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</si>
  <si>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</si>
  <si>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</si>
  <si>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</si>
  <si>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</si>
  <si>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</si>
  <si>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</si>
  <si>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</si>
  <si>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</si>
  <si>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</si>
  <si>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</si>
  <si>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</si>
  <si>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</si>
  <si>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</si>
  <si>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</si>
  <si>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</si>
  <si>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</si>
  <si>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</si>
  <si>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</si>
  <si>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</si>
  <si>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</si>
  <si>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</si>
  <si>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</si>
  <si>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</si>
  <si>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</si>
  <si>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</si>
  <si>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</si>
  <si>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</si>
  <si>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</si>
  <si>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</si>
  <si>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</si>
  <si>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</si>
  <si>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</si>
  <si>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</si>
  <si>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</si>
  <si>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</si>
  <si>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</si>
  <si>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</si>
  <si>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</si>
  <si>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</si>
  <si>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</si>
  <si>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</si>
  <si>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</si>
  <si>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</si>
  <si>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</si>
  <si>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</si>
  <si>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</si>
  <si>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</si>
  <si>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</si>
  <si>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</si>
  <si>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</si>
  <si>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</si>
  <si>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</si>
  <si>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</si>
  <si>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</si>
  <si>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</si>
  <si>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</si>
  <si>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</si>
  <si>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</si>
  <si>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</si>
  <si>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</si>
  <si>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</si>
  <si>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</si>
  <si>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</si>
  <si>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</si>
  <si>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</si>
  <si>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</si>
  <si>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</si>
  <si>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</si>
  <si>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</si>
  <si>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</si>
  <si>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</si>
  <si>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</si>
  <si>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</si>
  <si>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</si>
  <si>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</si>
  <si>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</si>
  <si>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</si>
  <si>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</si>
  <si>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</si>
  <si>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</si>
  <si>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</si>
  <si>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</si>
  <si>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</si>
  <si>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</si>
  <si>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</si>
  <si>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</si>
  <si>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</si>
  <si>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</si>
  <si>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</si>
  <si>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</si>
  <si>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</si>
  <si>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</si>
  <si>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</si>
  <si>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</si>
  <si>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</si>
  <si>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</si>
  <si>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</si>
  <si>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</si>
  <si>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</si>
  <si>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</si>
  <si>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</si>
  <si>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</si>
  <si>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</si>
  <si>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</si>
  <si>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</si>
  <si>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</si>
  <si>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</si>
  <si>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</si>
  <si>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</si>
  <si>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</si>
  <si>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</si>
  <si>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</si>
  <si>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</si>
  <si>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</si>
  <si>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</si>
  <si>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</si>
  <si>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</si>
  <si>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</si>
  <si>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</si>
  <si>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</si>
  <si>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</si>
  <si>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</si>
  <si>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</si>
  <si>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</si>
  <si>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</si>
  <si>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</si>
  <si>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</si>
  <si>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</si>
  <si>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</si>
  <si>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</si>
  <si>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</si>
  <si>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</si>
  <si>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</si>
  <si>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</si>
  <si>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</si>
  <si>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</si>
  <si>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</si>
  <si>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</si>
  <si>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</si>
  <si>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</si>
  <si>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</si>
  <si>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</si>
  <si>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</si>
  <si>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</si>
  <si>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</si>
  <si>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</si>
  <si>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</si>
  <si>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</si>
  <si>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</si>
  <si>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</si>
  <si>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</si>
  <si>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</si>
  <si>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</si>
  <si>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</si>
  <si>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</si>
  <si>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</si>
  <si>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</si>
  <si>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</si>
  <si>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</si>
  <si>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</si>
  <si>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</si>
  <si>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</si>
  <si>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</si>
  <si>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</si>
  <si>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</si>
  <si>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</si>
  <si>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</si>
  <si>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</si>
  <si>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</si>
  <si>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</si>
  <si>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</si>
  <si>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</si>
  <si>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</si>
  <si>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</si>
  <si>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</si>
  <si>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</si>
  <si>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</si>
  <si>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</si>
  <si>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</si>
  <si>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</si>
  <si>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</si>
  <si>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</si>
  <si>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</si>
  <si>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</si>
  <si>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</si>
  <si>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</si>
  <si>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</si>
  <si>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</si>
  <si>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</si>
  <si>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</si>
  <si>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</si>
  <si>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</si>
  <si>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</si>
  <si>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</si>
  <si>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</si>
  <si>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</si>
  <si>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</si>
  <si>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</si>
  <si>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</si>
  <si>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</si>
  <si>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</si>
  <si>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</si>
  <si>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</si>
  <si>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</si>
  <si>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</si>
  <si>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</si>
  <si>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</si>
  <si>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</si>
  <si>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</si>
  <si>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</si>
  <si>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</si>
  <si>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</si>
  <si>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</si>
  <si>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</si>
  <si>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</si>
  <si>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</si>
  <si>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</si>
  <si>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</si>
  <si>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</si>
  <si>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</si>
  <si>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</si>
  <si>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</si>
  <si>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</si>
  <si>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</si>
  <si>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</si>
  <si>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</si>
  <si>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</si>
  <si>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</si>
  <si>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</si>
  <si>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</si>
  <si>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</si>
  <si>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</si>
  <si>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</si>
  <si>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</si>
  <si>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</si>
  <si>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</si>
  <si>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</si>
  <si>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</si>
  <si>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</si>
  <si>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</si>
  <si>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</si>
  <si>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</si>
  <si>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</si>
  <si>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</si>
  <si>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</si>
  <si>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</si>
  <si>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</si>
  <si>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</si>
  <si>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</si>
  <si>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</si>
  <si>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</si>
  <si>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</si>
  <si>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</si>
  <si>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</si>
  <si>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</si>
  <si>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</si>
  <si>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</si>
  <si>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</si>
  <si>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</si>
  <si>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</si>
  <si>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</si>
  <si>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</si>
  <si>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</si>
  <si>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</si>
  <si>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</si>
  <si>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</si>
  <si>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</si>
  <si>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</si>
  <si>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</si>
  <si>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</si>
  <si>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</si>
  <si>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</si>
  <si>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</si>
  <si>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</si>
  <si>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</si>
  <si>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</si>
  <si>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</si>
  <si>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</si>
  <si>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</si>
  <si>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</si>
  <si>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</si>
  <si>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</si>
  <si>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</si>
  <si>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</si>
  <si>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</si>
  <si>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</si>
  <si>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</si>
  <si>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</si>
  <si>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</si>
  <si>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</si>
  <si>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</si>
  <si>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</si>
  <si>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</si>
  <si>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</si>
  <si>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</si>
  <si>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</si>
  <si>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</si>
  <si>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</si>
  <si>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</si>
  <si>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</si>
  <si>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</si>
  <si>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</si>
  <si>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</si>
  <si>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</si>
  <si>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</si>
  <si>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</si>
  <si>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</si>
  <si>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</si>
  <si>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</si>
  <si>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</si>
  <si>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</si>
  <si>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</si>
  <si>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</si>
  <si>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</si>
  <si>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</si>
  <si>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</si>
  <si>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</si>
  <si>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</si>
  <si>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</si>
  <si>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</si>
  <si>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</si>
  <si>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</si>
  <si>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</si>
  <si>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</si>
  <si>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</si>
  <si>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</si>
  <si>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</si>
  <si>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</si>
  <si>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</si>
  <si>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</si>
  <si>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</si>
  <si>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</si>
  <si>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</si>
  <si>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</si>
  <si>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</si>
  <si>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</si>
  <si>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</si>
  <si>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</si>
  <si>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</si>
  <si>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</si>
  <si>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</si>
  <si>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</si>
  <si>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</si>
  <si>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</si>
  <si>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</si>
  <si>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</si>
  <si>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</si>
  <si>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</si>
  <si>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</si>
  <si>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</si>
  <si>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</si>
  <si>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</si>
  <si>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</si>
  <si>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</si>
  <si>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</si>
  <si>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</si>
  <si>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</si>
  <si>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</si>
  <si>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</si>
  <si>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</si>
  <si>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</si>
  <si>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</si>
  <si>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</si>
  <si>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</si>
  <si>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</si>
  <si>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</si>
  <si>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</si>
  <si>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</si>
  <si>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</si>
  <si>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</si>
  <si>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</si>
  <si>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</si>
  <si>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</si>
  <si>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</si>
  <si>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</si>
  <si>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</si>
  <si>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</si>
  <si>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</si>
  <si>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</si>
  <si>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</si>
  <si>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</si>
  <si>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</si>
  <si>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</si>
  <si>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</si>
  <si>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</si>
  <si>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</si>
  <si>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</si>
  <si>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</si>
  <si>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</si>
  <si>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</si>
  <si>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</si>
  <si>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</si>
  <si>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</si>
  <si>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</si>
  <si>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</si>
  <si>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</si>
  <si>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</si>
  <si>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</si>
  <si>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</si>
  <si>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</si>
  <si>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</si>
  <si>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</si>
  <si>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</si>
  <si>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</si>
  <si>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</si>
  <si>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</si>
  <si>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</si>
  <si>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</si>
  <si>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</si>
  <si>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</si>
  <si>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</si>
  <si>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</si>
  <si>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</si>
  <si>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</si>
  <si>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</si>
  <si>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</si>
  <si>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</si>
  <si>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</si>
  <si>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</si>
  <si>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</si>
  <si>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</si>
  <si>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</si>
  <si>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</si>
  <si>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</si>
  <si>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</si>
  <si>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</si>
  <si>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</si>
  <si>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</si>
  <si>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</si>
  <si>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</si>
  <si>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</si>
  <si>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</si>
  <si>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</si>
  <si>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</si>
  <si>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</si>
  <si>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</si>
  <si>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</si>
  <si>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</si>
  <si>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</si>
  <si>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</si>
  <si>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</si>
  <si>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</si>
  <si>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</si>
  <si>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</si>
  <si>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</si>
  <si>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</si>
  <si>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</si>
  <si>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</si>
  <si>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</si>
  <si>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</si>
  <si>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</si>
  <si>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</si>
  <si>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</si>
  <si>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</si>
  <si>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</si>
  <si>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</si>
  <si>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</si>
  <si>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</si>
  <si>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</si>
  <si>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</si>
  <si>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</si>
  <si>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</si>
  <si>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</si>
  <si>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</si>
  <si>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</si>
  <si>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</si>
  <si>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</si>
  <si>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</si>
  <si>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</si>
  <si>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</si>
  <si>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</si>
  <si>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</si>
  <si>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</si>
  <si>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</si>
  <si>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</si>
  <si>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</si>
  <si>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</si>
  <si>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</si>
  <si>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</si>
  <si>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</si>
  <si>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</si>
  <si>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</si>
  <si>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</si>
  <si>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</si>
  <si>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</si>
  <si>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</si>
  <si>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</si>
  <si>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</si>
  <si>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</si>
  <si>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</si>
  <si>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</si>
  <si>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</si>
  <si>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</si>
  <si>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</si>
  <si>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</si>
  <si>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</si>
  <si>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</si>
  <si>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</si>
  <si>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</si>
  <si>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</si>
  <si>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</si>
  <si>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</si>
  <si>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</si>
  <si>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</si>
  <si>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</si>
  <si>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</si>
  <si>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</si>
  <si>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</si>
  <si>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</si>
  <si>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</si>
  <si>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</si>
  <si>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</si>
  <si>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</si>
  <si>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</si>
  <si>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</si>
  <si>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</si>
  <si>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</si>
  <si>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</si>
  <si>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</si>
  <si>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</si>
  <si>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</si>
  <si>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</si>
  <si>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</si>
  <si>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</si>
  <si>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</si>
  <si>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</si>
  <si>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</si>
  <si>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</si>
  <si>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</si>
  <si>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</si>
  <si>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</si>
  <si>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</si>
  <si>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</si>
  <si>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</si>
  <si>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</si>
  <si>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</si>
  <si>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</si>
  <si>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</si>
  <si>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</si>
  <si>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</si>
  <si>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</si>
  <si>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</si>
  <si>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</si>
  <si>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</si>
  <si>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</si>
  <si>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</si>
  <si>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</si>
  <si>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</si>
  <si>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</si>
  <si>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</si>
  <si>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</si>
  <si>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</si>
  <si>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</si>
  <si>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</si>
  <si>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</si>
  <si>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</si>
  <si>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</si>
  <si>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</si>
  <si>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</si>
  <si>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</si>
  <si>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</si>
  <si>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</si>
  <si>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</si>
  <si>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</si>
  <si>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</si>
  <si>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</si>
  <si>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</si>
  <si>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</si>
  <si>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</si>
  <si>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</si>
  <si>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</si>
  <si>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</si>
  <si>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</si>
  <si>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</si>
  <si>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</si>
  <si>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</si>
  <si>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</si>
  <si>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</si>
  <si>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</si>
  <si>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</si>
  <si>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</si>
  <si>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</si>
  <si>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</si>
  <si>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</si>
  <si>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</si>
  <si>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</si>
  <si>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</si>
  <si>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</si>
  <si>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</si>
  <si>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</si>
  <si>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</si>
  <si>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</si>
  <si>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</si>
  <si>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</si>
  <si>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</si>
  <si>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</si>
  <si>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</si>
  <si>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</si>
  <si>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</si>
  <si>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</si>
  <si>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</si>
  <si>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</si>
  <si>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</si>
  <si>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</si>
  <si>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</si>
  <si>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</si>
  <si>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</si>
  <si>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</si>
  <si>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</si>
  <si>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</si>
  <si>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</si>
  <si>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</si>
  <si>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</si>
  <si>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</si>
  <si>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</si>
  <si>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</si>
  <si>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</si>
  <si>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</si>
  <si>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</si>
  <si>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</si>
  <si>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</si>
  <si>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</si>
  <si>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</si>
  <si>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</si>
  <si>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</si>
  <si>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</si>
  <si>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</si>
  <si>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</si>
  <si>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</si>
  <si>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</si>
  <si>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</si>
  <si>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</si>
  <si>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</si>
  <si>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</si>
  <si>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</si>
  <si>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</si>
  <si>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</si>
  <si>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</si>
  <si>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</si>
  <si>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</si>
  <si>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</si>
  <si>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</si>
  <si>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</si>
  <si>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</si>
  <si>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</si>
  <si>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</si>
  <si>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</si>
  <si>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</si>
  <si>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</si>
  <si>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</si>
  <si>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</si>
  <si>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</si>
  <si>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</si>
  <si>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</si>
  <si>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</si>
  <si>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</si>
  <si>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</si>
  <si>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</si>
  <si>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</si>
  <si>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</si>
  <si>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</si>
  <si>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</si>
  <si>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</si>
  <si>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</si>
  <si>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</si>
  <si>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</si>
  <si>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</si>
  <si>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</si>
  <si>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</si>
  <si>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</si>
  <si>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</si>
  <si>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</si>
  <si>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</si>
  <si>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</si>
  <si>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</si>
  <si>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</si>
  <si>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</si>
  <si>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</si>
  <si>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</si>
  <si>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</si>
  <si>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</si>
  <si>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</si>
  <si>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</si>
  <si>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</si>
  <si>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</si>
  <si>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</si>
  <si>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</si>
  <si>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</si>
  <si>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</si>
  <si>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</si>
  <si>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</si>
  <si>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</si>
  <si>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</si>
  <si>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</si>
  <si>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</si>
  <si>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</si>
  <si>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</si>
  <si>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</si>
  <si>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</si>
  <si>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</si>
  <si>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</si>
  <si>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</si>
  <si>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</si>
  <si>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</si>
  <si>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</si>
  <si>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</si>
  <si>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</si>
  <si>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</si>
  <si>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</si>
  <si>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</si>
  <si>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</si>
  <si>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</si>
  <si>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</si>
  <si>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</si>
  <si>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</si>
  <si>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</si>
  <si>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</si>
  <si>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</si>
  <si>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</si>
  <si>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</si>
  <si>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</si>
  <si>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</si>
  <si>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</si>
  <si>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</si>
  <si>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</si>
  <si>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</si>
  <si>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</si>
  <si>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</si>
  <si>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</si>
  <si>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</si>
  <si>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</si>
  <si>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</si>
  <si>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</si>
  <si>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</si>
  <si>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</si>
  <si>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</si>
  <si>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</si>
  <si>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</si>
  <si>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</si>
  <si>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</si>
  <si>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</si>
  <si>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</si>
  <si>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</si>
  <si>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</si>
  <si>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</si>
  <si>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</si>
  <si>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</si>
  <si>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</si>
  <si>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</si>
  <si>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</si>
  <si>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</si>
  <si>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</si>
  <si>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</si>
  <si>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</si>
  <si>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</si>
  <si>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</si>
  <si>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</si>
  <si>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</si>
  <si>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</si>
  <si>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</si>
  <si>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</si>
  <si>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</si>
  <si>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</si>
  <si>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</si>
  <si>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</si>
  <si>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</si>
  <si>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</si>
  <si>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</si>
  <si>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</si>
  <si>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</si>
  <si>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</si>
  <si>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</si>
  <si>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</si>
  <si>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</si>
  <si>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</si>
  <si>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</si>
  <si>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</si>
  <si>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</si>
  <si>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</si>
  <si>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</si>
  <si>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</si>
  <si>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</si>
  <si>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</si>
  <si>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</si>
  <si>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</si>
  <si>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</si>
  <si>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</si>
  <si>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</si>
  <si>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</si>
  <si>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</si>
  <si>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</si>
  <si>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</si>
  <si>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</si>
  <si>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</si>
  <si>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</si>
  <si>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</si>
  <si>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</si>
  <si>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</si>
  <si>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</si>
  <si>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</si>
  <si>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</si>
  <si>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</si>
  <si>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</si>
  <si>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</si>
  <si>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</si>
  <si>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</si>
  <si>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</si>
  <si>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</si>
  <si>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</si>
  <si>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</si>
  <si>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</si>
  <si>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</si>
  <si>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</si>
  <si>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</si>
  <si>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</si>
  <si>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</si>
  <si>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</si>
  <si>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</si>
  <si>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</si>
  <si>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</si>
  <si>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</si>
  <si>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</si>
  <si>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</si>
  <si>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</si>
  <si>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</si>
  <si>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</si>
  <si>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</si>
  <si>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</si>
  <si>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</si>
  <si>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</si>
  <si>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</si>
  <si>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</si>
  <si>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</si>
  <si>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</si>
  <si>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</si>
  <si>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</si>
  <si>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</si>
  <si>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</si>
  <si>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</si>
  <si>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</si>
  <si>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</si>
  <si>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</si>
  <si>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</si>
  <si>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</si>
  <si>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</si>
  <si>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</si>
  <si>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</si>
  <si>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</si>
  <si>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</si>
  <si>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</si>
  <si>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</si>
  <si>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</si>
  <si>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</si>
  <si>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</si>
  <si>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</si>
  <si>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</si>
  <si>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</si>
  <si>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</si>
  <si>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</si>
  <si>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</si>
  <si>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</si>
  <si>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</si>
  <si>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</si>
  <si>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</si>
  <si>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</si>
  <si>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</si>
  <si>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</si>
  <si>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</si>
  <si>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</si>
  <si>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</si>
  <si>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</si>
  <si>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</si>
  <si>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</si>
  <si>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</si>
  <si>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</si>
  <si>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</si>
  <si>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</si>
  <si>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</si>
  <si>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</si>
  <si>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</si>
  <si>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</si>
  <si>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</si>
  <si>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</si>
  <si>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</si>
  <si>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</si>
  <si>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</si>
  <si>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</si>
  <si>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</si>
  <si>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</si>
  <si>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</si>
  <si>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</si>
  <si>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</si>
  <si>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</si>
  <si>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</si>
  <si>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</si>
  <si>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</si>
  <si>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</si>
  <si>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</si>
  <si>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</si>
  <si>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</si>
  <si>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</si>
  <si>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</si>
  <si>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</si>
  <si>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</si>
  <si>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</si>
  <si>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</si>
  <si>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</si>
  <si>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</si>
  <si>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</si>
  <si>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</si>
  <si>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</si>
  <si>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</si>
  <si>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</si>
  <si>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</si>
  <si>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</si>
  <si>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</si>
  <si>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</si>
  <si>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</si>
  <si>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</si>
  <si>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</si>
  <si>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</si>
  <si>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</si>
  <si>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</si>
  <si>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</si>
  <si>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</si>
  <si>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</si>
  <si>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</si>
  <si>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</si>
  <si>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</si>
  <si>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</si>
  <si>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</si>
  <si>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</si>
  <si>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</si>
  <si>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</si>
  <si>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</si>
  <si>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</si>
  <si>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</si>
  <si>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</si>
  <si>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</si>
  <si>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</si>
  <si>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</si>
  <si>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</si>
  <si>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</si>
  <si>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</si>
  <si>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</si>
  <si>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</si>
  <si>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</si>
  <si>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</si>
  <si>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</si>
  <si>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</si>
  <si>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</si>
  <si>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</si>
  <si>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</si>
  <si>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</si>
  <si>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</si>
  <si>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</si>
  <si>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</si>
  <si>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</si>
  <si>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</si>
  <si>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</si>
  <si>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</si>
  <si>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</si>
  <si>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</si>
  <si>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</si>
  <si>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</si>
  <si>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</si>
  <si>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</si>
  <si>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</si>
  <si>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</si>
  <si>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</si>
  <si>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</si>
  <si>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</si>
  <si>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</si>
  <si>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</si>
  <si>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</si>
  <si>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</si>
  <si>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</si>
  <si>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</si>
  <si>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</si>
  <si>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</si>
  <si>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</si>
  <si>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</si>
  <si>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</si>
  <si>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</si>
  <si>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</si>
  <si>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</si>
  <si>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</si>
  <si>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</si>
  <si>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</si>
  <si>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</si>
  <si>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</si>
  <si>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</si>
  <si>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</si>
  <si>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</si>
  <si>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</si>
  <si>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</si>
  <si>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</si>
  <si>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</si>
  <si>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</si>
  <si>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</si>
  <si>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</si>
  <si>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</si>
  <si>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</si>
  <si>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</si>
  <si>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</si>
  <si>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</si>
  <si>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</si>
  <si>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</si>
  <si>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</si>
  <si>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</si>
  <si>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</si>
  <si>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</si>
  <si>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</si>
  <si>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</si>
  <si>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</si>
  <si>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</si>
  <si>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</si>
  <si>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</si>
  <si>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</si>
  <si>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</si>
  <si>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</si>
  <si>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</si>
  <si>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</si>
  <si>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</si>
  <si>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</si>
  <si>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</si>
  <si>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</si>
  <si>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</si>
  <si>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</si>
  <si>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</si>
  <si>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</si>
  <si>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</si>
  <si>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</si>
  <si>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</si>
  <si>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</si>
  <si>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</si>
  <si>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</si>
  <si>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</si>
  <si>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</si>
  <si>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</si>
  <si>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</si>
  <si>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</si>
  <si>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</si>
  <si>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</si>
  <si>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</si>
  <si>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</si>
  <si>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</si>
  <si>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</si>
  <si>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</si>
  <si>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</si>
  <si>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</si>
  <si>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</si>
  <si>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</si>
  <si>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</si>
  <si>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</si>
  <si>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</si>
  <si>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</si>
  <si>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</si>
  <si>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</si>
  <si>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</si>
  <si>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</si>
  <si>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</si>
  <si>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</si>
  <si>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</si>
  <si>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</si>
  <si>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</si>
  <si>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</si>
  <si>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</si>
  <si>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</si>
  <si>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</si>
  <si>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</si>
  <si>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</si>
  <si>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</si>
  <si>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</si>
  <si>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</si>
  <si>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</si>
  <si>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</si>
  <si>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</si>
  <si>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</si>
  <si>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</si>
  <si>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</si>
  <si>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</si>
  <si>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</si>
  <si>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</si>
  <si>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</si>
  <si>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</si>
  <si>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</si>
  <si>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</si>
  <si>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</si>
  <si>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</si>
  <si>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</si>
  <si>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</si>
  <si>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</si>
  <si>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</si>
  <si>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</si>
  <si>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</si>
  <si>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</si>
  <si>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</si>
  <si>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</si>
  <si>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</si>
  <si>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</si>
  <si>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</si>
  <si>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</si>
  <si>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</si>
  <si>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</si>
  <si>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</si>
  <si>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</si>
  <si>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</si>
  <si>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</si>
  <si>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</si>
  <si>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</si>
  <si>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</si>
  <si>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</si>
  <si>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</si>
  <si>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</si>
  <si>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</si>
  <si>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</si>
  <si>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</si>
  <si>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</si>
  <si>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</si>
  <si>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</si>
  <si>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</si>
  <si>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</si>
  <si>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</si>
  <si>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</si>
  <si>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</si>
  <si>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</si>
  <si>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</si>
  <si>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</si>
  <si>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</si>
  <si>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</si>
  <si>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</si>
  <si>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</si>
  <si>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</si>
  <si>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</si>
  <si>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</si>
  <si>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</si>
  <si>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</si>
  <si>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</si>
  <si>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</si>
  <si>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</si>
  <si>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</si>
  <si>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</si>
  <si>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</si>
  <si>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</si>
  <si>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</si>
  <si>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</si>
  <si>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</si>
  <si>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</si>
  <si>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</si>
  <si>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</si>
  <si>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</si>
  <si>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</si>
  <si>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</si>
  <si>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</si>
  <si>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</si>
  <si>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</si>
  <si>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</si>
  <si>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</si>
  <si>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</si>
  <si>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</si>
  <si>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</si>
  <si>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</si>
  <si>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</si>
  <si>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</si>
  <si>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</si>
  <si>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</si>
  <si>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</si>
  <si>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</si>
  <si>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</si>
  <si>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</si>
  <si>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</si>
  <si>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</si>
  <si>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</si>
  <si>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</si>
  <si>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</si>
  <si>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</si>
  <si>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</si>
  <si>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</si>
  <si>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</si>
  <si>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</si>
  <si>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</si>
  <si>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</si>
  <si>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</si>
  <si>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</si>
  <si>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</si>
  <si>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</si>
  <si>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</si>
  <si>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</si>
  <si>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</si>
  <si>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</si>
  <si>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</si>
  <si>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</si>
  <si>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</si>
  <si>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</si>
  <si>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</si>
  <si>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</si>
  <si>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</si>
  <si>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</si>
  <si>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</si>
  <si>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</si>
  <si>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</si>
  <si>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</si>
  <si>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</si>
  <si>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</si>
  <si>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</si>
  <si>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</si>
  <si>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</si>
  <si>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</si>
  <si>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</si>
  <si>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</si>
  <si>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</si>
  <si>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</si>
  <si>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</si>
  <si>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</si>
  <si>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</si>
  <si>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</si>
  <si>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</si>
  <si>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</si>
  <si>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</si>
  <si>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</si>
  <si>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</si>
  <si>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</si>
  <si>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</si>
  <si>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</si>
  <si>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</si>
  <si>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</si>
  <si>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</si>
  <si>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</si>
  <si>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</si>
  <si>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</si>
  <si>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</si>
  <si>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</si>
  <si>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</si>
  <si>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</si>
  <si>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</si>
  <si>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</si>
  <si>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</si>
  <si>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</si>
  <si>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</si>
  <si>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</si>
  <si>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</si>
  <si>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</si>
  <si>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</si>
  <si>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</si>
  <si>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</si>
  <si>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</si>
  <si>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</si>
  <si>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</si>
  <si>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</si>
  <si>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</si>
  <si>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</si>
  <si>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</si>
  <si>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</si>
  <si>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</si>
  <si>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</si>
  <si>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</si>
  <si>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</si>
  <si>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</si>
  <si>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</si>
  <si>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</si>
  <si>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</si>
  <si>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</si>
  <si>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</si>
  <si>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</si>
  <si>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</si>
  <si>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</si>
  <si>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</si>
  <si>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</si>
  <si>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</si>
  <si>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</si>
  <si>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</si>
  <si>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</si>
  <si>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</si>
  <si>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</si>
  <si>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</si>
  <si>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</si>
  <si>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</si>
  <si>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</si>
  <si>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</si>
  <si>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</si>
  <si>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</si>
  <si>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</si>
  <si>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</si>
  <si>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</si>
  <si>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</si>
  <si>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</si>
  <si>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</si>
  <si>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</si>
  <si>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</si>
  <si>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</si>
  <si>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</si>
  <si>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</si>
  <si>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</si>
  <si>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</si>
  <si>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</si>
  <si>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</si>
  <si>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</si>
  <si>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</si>
  <si>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</si>
  <si>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</si>
  <si>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</si>
  <si>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</si>
  <si>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</si>
  <si>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</si>
  <si>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</si>
  <si>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</si>
  <si>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</si>
  <si>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</si>
  <si>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</si>
  <si>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</si>
  <si>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</si>
  <si>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</si>
  <si>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</si>
  <si>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</si>
  <si>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</si>
  <si>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</si>
  <si>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</si>
  <si>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</si>
  <si>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</si>
  <si>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</si>
  <si>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</si>
  <si>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</si>
  <si>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</si>
  <si>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</si>
  <si>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</si>
  <si>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</si>
  <si>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</si>
  <si>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</si>
  <si>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</si>
  <si>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</si>
  <si>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</si>
  <si>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</si>
  <si>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</si>
  <si>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</si>
  <si>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</si>
  <si>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</si>
  <si>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</si>
  <si>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</si>
  <si>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</si>
  <si>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</si>
  <si>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</si>
  <si>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</si>
  <si>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</si>
  <si>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</si>
  <si>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</si>
  <si>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</si>
  <si>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</si>
  <si>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</si>
  <si>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</si>
  <si>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</si>
  <si>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</si>
  <si>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</si>
  <si>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</si>
  <si>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</si>
  <si>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</si>
  <si>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</si>
  <si>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</si>
  <si>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</si>
  <si>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</si>
  <si>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</si>
  <si>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</si>
  <si>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</si>
  <si>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</si>
  <si>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</si>
  <si>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</si>
  <si>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</si>
  <si>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</si>
  <si>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</si>
  <si>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</si>
  <si>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</si>
  <si>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</si>
  <si>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</si>
  <si>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</si>
  <si>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</si>
  <si>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</si>
  <si>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</si>
  <si>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</si>
  <si>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</si>
  <si>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</si>
  <si>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</si>
  <si>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</si>
  <si>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</si>
  <si>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</si>
  <si>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</si>
  <si>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</si>
  <si>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</si>
  <si>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</si>
  <si>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</si>
  <si>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</si>
  <si>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</si>
  <si>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</si>
  <si>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</si>
  <si>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</si>
  <si>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</si>
  <si>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</si>
  <si>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</si>
  <si>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</si>
  <si>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</si>
  <si>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</si>
  <si>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</si>
  <si>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</si>
  <si>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</si>
  <si>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</si>
  <si>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</si>
  <si>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</si>
  <si>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</si>
  <si>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</si>
  <si>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</si>
  <si>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</si>
  <si>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</si>
  <si>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</si>
  <si>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</si>
  <si>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</si>
  <si>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</si>
  <si>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</si>
  <si>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</si>
  <si>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</si>
  <si>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</si>
  <si>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</si>
  <si>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</si>
  <si>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</si>
  <si>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</si>
  <si>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</si>
  <si>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</si>
  <si>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</si>
  <si>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</si>
  <si>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</si>
  <si>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</si>
  <si>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</si>
  <si>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</si>
  <si>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</si>
  <si>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</si>
  <si>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</si>
  <si>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</si>
  <si>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</si>
  <si>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</si>
  <si>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</si>
  <si>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</si>
  <si>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</si>
  <si>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</si>
  <si>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</si>
  <si>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</si>
  <si>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</si>
  <si>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</si>
  <si>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</si>
  <si>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</si>
  <si>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</si>
  <si>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</si>
  <si>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</si>
  <si>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</si>
  <si>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</si>
  <si>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</si>
  <si>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</si>
  <si>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</si>
  <si>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</si>
  <si>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</si>
  <si>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</si>
  <si>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</si>
  <si>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</si>
  <si>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</si>
  <si>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</si>
  <si>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</si>
  <si>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</si>
  <si>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</si>
  <si>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</si>
  <si>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</si>
  <si>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</si>
  <si>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</si>
  <si>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</si>
  <si>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</si>
  <si>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</si>
  <si>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</si>
  <si>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</si>
  <si>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</si>
  <si>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</si>
  <si>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</si>
  <si>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</si>
  <si>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</si>
  <si>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</si>
  <si>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</si>
  <si>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</si>
  <si>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</si>
  <si>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</si>
  <si>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</si>
  <si>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</si>
  <si>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</si>
  <si>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</si>
  <si>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</si>
  <si>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</si>
  <si>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</si>
  <si>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</si>
  <si>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</si>
  <si>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</si>
  <si>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</si>
  <si>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</si>
  <si>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</si>
  <si>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</si>
  <si>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</si>
  <si>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</si>
  <si>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</si>
  <si>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</si>
  <si>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</si>
  <si>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</si>
  <si>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</si>
  <si>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</si>
  <si>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</si>
  <si>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</si>
  <si>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</si>
  <si>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</si>
  <si>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</si>
  <si>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</si>
  <si>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</si>
  <si>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</si>
  <si>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</si>
  <si>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</si>
  <si>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</si>
  <si>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</si>
  <si>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</si>
  <si>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</si>
  <si>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</si>
  <si>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</si>
  <si>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</si>
  <si>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</si>
  <si>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</si>
  <si>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</si>
  <si>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</si>
  <si>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</si>
  <si>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</si>
  <si>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</si>
  <si>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</si>
  <si>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</si>
  <si>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</si>
  <si>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</si>
  <si>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</si>
  <si>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</si>
  <si>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</si>
  <si>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</si>
  <si>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</si>
  <si>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</si>
  <si>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</si>
  <si>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</si>
  <si>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</si>
  <si>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</si>
  <si>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</si>
  <si>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</si>
  <si>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</si>
  <si>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</si>
  <si>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</si>
  <si>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</si>
  <si>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</si>
  <si>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</si>
  <si>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</si>
  <si>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</si>
  <si>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</si>
  <si>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</si>
  <si>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</si>
  <si>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</si>
  <si>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</si>
  <si>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</si>
  <si>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</si>
  <si>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</si>
  <si>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</si>
  <si>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</si>
  <si>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</si>
  <si>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</si>
  <si>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</si>
  <si>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</si>
  <si>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</si>
  <si>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</si>
  <si>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</si>
  <si>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</si>
  <si>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</si>
  <si>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</si>
  <si>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</si>
  <si>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</si>
  <si>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</si>
  <si>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</si>
  <si>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</si>
  <si>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</si>
  <si>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</si>
  <si>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</si>
  <si>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</si>
  <si>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</si>
  <si>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</si>
  <si>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</si>
  <si>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</si>
  <si>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</si>
  <si>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</si>
  <si>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</si>
  <si>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</si>
  <si>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</si>
  <si>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</si>
  <si>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</si>
  <si>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</si>
  <si>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</si>
  <si>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</si>
  <si>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</si>
  <si>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</si>
  <si>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</si>
  <si>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</si>
  <si>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</si>
  <si>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</si>
  <si>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</si>
  <si>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</si>
  <si>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</si>
  <si>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</si>
  <si>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</si>
  <si>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</si>
  <si>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</si>
  <si>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</si>
  <si>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</si>
  <si>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</si>
  <si>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</si>
  <si>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</si>
  <si>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</si>
  <si>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</si>
  <si>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</si>
  <si>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</si>
  <si>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</si>
  <si>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</si>
  <si>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</si>
  <si>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</si>
  <si>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</si>
  <si>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</si>
  <si>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</si>
  <si>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</si>
  <si>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</si>
  <si>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</si>
  <si>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</si>
  <si>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</si>
  <si>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</si>
  <si>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</si>
  <si>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</si>
  <si>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</si>
  <si>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</si>
  <si>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</si>
  <si>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</si>
  <si>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</si>
  <si>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</si>
  <si>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</si>
  <si>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</si>
  <si>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</si>
  <si>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</si>
  <si>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</si>
  <si>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</si>
  <si>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</si>
  <si>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</si>
  <si>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</si>
  <si>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</si>
  <si>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</si>
  <si>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</si>
  <si>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</si>
  <si>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</si>
  <si>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</si>
  <si>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</si>
  <si>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</si>
  <si>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</si>
  <si>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</si>
  <si>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</si>
  <si>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</si>
  <si>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</si>
  <si>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</si>
  <si>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</si>
  <si>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</si>
  <si>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</si>
  <si>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</si>
  <si>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</si>
  <si>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</si>
  <si>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</si>
  <si>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</si>
  <si>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</si>
  <si>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</si>
  <si>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</si>
  <si>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</si>
  <si>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</si>
  <si>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</si>
  <si>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</si>
  <si>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</si>
  <si>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</si>
  <si>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</si>
  <si>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</si>
  <si>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</si>
  <si>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</si>
  <si>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</si>
  <si>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</si>
  <si>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</si>
  <si>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</si>
  <si>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</si>
  <si>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</si>
  <si>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</si>
  <si>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</si>
  <si>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</si>
  <si>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</si>
  <si>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</si>
  <si>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</si>
  <si>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</si>
  <si>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</si>
  <si>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</si>
  <si>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</si>
  <si>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</si>
  <si>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</si>
  <si>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</si>
  <si>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</si>
  <si>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</si>
  <si>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</si>
  <si>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</si>
  <si>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</si>
  <si>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</si>
  <si>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</si>
  <si>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</si>
  <si>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</si>
  <si>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</si>
  <si>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</si>
  <si>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</si>
  <si>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</si>
  <si>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</si>
  <si>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</si>
  <si>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</si>
  <si>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</si>
  <si>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</si>
  <si>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</si>
  <si>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</si>
  <si>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</si>
  <si>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</si>
  <si>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</si>
  <si>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</si>
  <si>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</si>
  <si>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</si>
  <si>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</si>
  <si>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</si>
  <si>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</si>
  <si>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</si>
  <si>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</si>
  <si>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</si>
  <si>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</si>
  <si>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</si>
  <si>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</si>
  <si>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</si>
  <si>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</si>
  <si>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</si>
  <si>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</si>
  <si>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</si>
  <si>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</si>
  <si>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</si>
  <si>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</si>
  <si>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</si>
  <si>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</si>
  <si>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</si>
  <si>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</si>
  <si>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</si>
  <si>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</si>
  <si>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</si>
  <si>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</si>
  <si>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</si>
  <si>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</si>
  <si>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</si>
  <si>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</si>
  <si>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</si>
  <si>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</si>
  <si>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</si>
  <si>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</si>
  <si>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</si>
  <si>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</si>
  <si>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</si>
  <si>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</si>
  <si>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</si>
  <si>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</si>
  <si>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</si>
  <si>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</si>
  <si>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</si>
  <si>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</si>
  <si>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</si>
  <si>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</si>
  <si>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</si>
  <si>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</si>
  <si>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</si>
  <si>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</si>
  <si>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</si>
  <si>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</si>
  <si>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</si>
  <si>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</si>
  <si>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</si>
  <si>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</si>
  <si>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</si>
  <si>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</si>
  <si>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</si>
  <si>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</si>
  <si>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</si>
  <si>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</si>
  <si>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</si>
  <si>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</si>
  <si>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</si>
  <si>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</si>
  <si>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</si>
  <si>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</si>
  <si>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</si>
  <si>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</si>
  <si>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</si>
  <si>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</si>
  <si>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</si>
  <si>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</si>
  <si>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</si>
  <si>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</si>
  <si>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</si>
  <si>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</si>
  <si>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</si>
  <si>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</si>
  <si>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</si>
  <si>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</si>
  <si>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</si>
  <si>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</si>
  <si>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</si>
  <si>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</si>
  <si>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</si>
  <si>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</si>
  <si>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</si>
  <si>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</si>
  <si>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</si>
  <si>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</si>
  <si>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</si>
  <si>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</si>
  <si>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</si>
  <si>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</si>
  <si>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</si>
  <si>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</si>
  <si>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</si>
  <si>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</si>
  <si>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</si>
  <si>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</si>
  <si>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</si>
  <si>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</si>
  <si>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</si>
  <si>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</si>
  <si>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</si>
  <si>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</si>
  <si>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</si>
  <si>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</si>
  <si>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</si>
  <si>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</si>
  <si>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</si>
  <si>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</si>
  <si>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</si>
  <si>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</si>
  <si>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</si>
  <si>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</si>
  <si>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</si>
  <si>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</si>
  <si>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</si>
  <si>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</si>
  <si>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</si>
  <si>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</si>
  <si>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</si>
  <si>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</si>
  <si>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</si>
  <si>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</si>
  <si>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</si>
  <si>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</si>
  <si>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</si>
  <si>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</si>
  <si>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</si>
  <si>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</si>
  <si>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</si>
  <si>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</si>
  <si>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</si>
  <si>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</si>
  <si>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</si>
  <si>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</si>
  <si>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</si>
  <si>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</si>
  <si>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</si>
  <si>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</si>
  <si>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</si>
  <si>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</si>
  <si>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</si>
  <si>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</si>
  <si>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</si>
  <si>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</si>
  <si>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</si>
  <si>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</si>
  <si>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</si>
  <si>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</si>
  <si>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</si>
  <si>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</si>
  <si>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</si>
  <si>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</si>
  <si>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</si>
  <si>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</si>
  <si>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</si>
  <si>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</si>
  <si>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</si>
  <si>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</si>
  <si>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</si>
  <si>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</si>
  <si>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</si>
  <si>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</si>
  <si>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</si>
  <si>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</si>
  <si>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</si>
  <si>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</si>
  <si>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</si>
  <si>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</si>
  <si>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</si>
  <si>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</si>
  <si>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</si>
  <si>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</si>
  <si>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</si>
  <si>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</si>
  <si>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</si>
  <si>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</si>
  <si>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</si>
  <si>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</si>
  <si>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</si>
  <si>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</si>
  <si>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</si>
  <si>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</si>
  <si>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</si>
  <si>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</si>
  <si>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</si>
  <si>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</si>
  <si>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</si>
  <si>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</si>
  <si>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</si>
  <si>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</si>
  <si>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</si>
  <si>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</si>
  <si>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</si>
  <si>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</si>
  <si>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</si>
  <si>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</si>
  <si>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</si>
  <si>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</si>
  <si>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</si>
  <si>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</si>
  <si>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</si>
  <si>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</si>
  <si>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</si>
  <si>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</si>
  <si>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</si>
  <si>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</si>
  <si>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</si>
  <si>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</si>
  <si>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</si>
  <si>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</si>
  <si>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</si>
  <si>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</si>
  <si>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</si>
  <si>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</si>
  <si>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</si>
  <si>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</si>
  <si>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</si>
  <si>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</si>
  <si>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</si>
  <si>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</si>
  <si>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</si>
  <si>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</si>
  <si>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</si>
  <si>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</si>
  <si>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</si>
  <si>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</si>
  <si>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</si>
  <si>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</si>
  <si>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</si>
  <si>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</si>
  <si>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</si>
  <si>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</si>
  <si>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</si>
  <si>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</si>
  <si>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</si>
  <si>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</si>
  <si>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</si>
  <si>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</si>
  <si>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</si>
  <si>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</si>
  <si>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</si>
  <si>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</si>
  <si>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</si>
  <si>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</si>
  <si>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</si>
  <si>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</si>
  <si>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</si>
  <si>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</si>
  <si>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</si>
  <si>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</si>
  <si>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</si>
  <si>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</si>
  <si>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</si>
  <si>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</si>
  <si>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</si>
  <si>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</si>
  <si>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</si>
  <si>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</si>
  <si>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</si>
  <si>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</si>
  <si>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</si>
  <si>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</si>
  <si>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</si>
  <si>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</si>
  <si>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</si>
  <si>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</si>
  <si>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</si>
  <si>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</si>
  <si>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</si>
  <si>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</si>
  <si>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</si>
  <si>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</si>
  <si>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</si>
  <si>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</si>
  <si>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</si>
  <si>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</si>
  <si>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</si>
  <si>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</si>
  <si>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</si>
  <si>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</si>
  <si>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</si>
  <si>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</si>
  <si>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</si>
  <si>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</si>
  <si>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</si>
  <si>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</si>
  <si>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</si>
  <si>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</si>
  <si>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</si>
  <si>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</si>
  <si>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</si>
  <si>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</si>
  <si>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</si>
  <si>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</si>
  <si>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</si>
  <si>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</si>
  <si>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</si>
  <si>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</si>
  <si>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</si>
  <si>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</si>
  <si>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</si>
  <si>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</si>
  <si>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</si>
  <si>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</si>
  <si>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</si>
  <si>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</si>
  <si>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</si>
  <si>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</si>
  <si>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</si>
  <si>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</si>
  <si>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</si>
  <si>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</si>
  <si>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</si>
  <si>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</si>
  <si>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</si>
  <si>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</si>
  <si>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</si>
  <si>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</si>
  <si>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</si>
  <si>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</si>
  <si>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</si>
  <si>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</si>
  <si>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</si>
  <si>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</si>
  <si>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</si>
  <si>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</si>
  <si>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</si>
  <si>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</si>
  <si>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</si>
  <si>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</si>
  <si>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</si>
  <si>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</si>
  <si>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</si>
  <si>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</si>
  <si>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</si>
  <si>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</si>
  <si>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</si>
  <si>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</si>
  <si>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</si>
  <si>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</si>
  <si>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</si>
  <si>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</si>
  <si>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</si>
  <si>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</si>
  <si>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</si>
  <si>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</si>
  <si>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</si>
  <si>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</si>
  <si>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</si>
  <si>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</si>
  <si>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</si>
  <si>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</si>
  <si>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</si>
  <si>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</si>
  <si>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</si>
  <si>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</si>
  <si>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</si>
  <si>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</si>
  <si>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</si>
  <si>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</si>
  <si>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</si>
  <si>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</si>
  <si>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</si>
  <si>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</si>
  <si>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</si>
  <si>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</si>
  <si>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</si>
  <si>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</si>
  <si>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</si>
  <si>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</si>
  <si>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</si>
  <si>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</si>
  <si>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</si>
  <si>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</si>
  <si>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</si>
  <si>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</si>
  <si>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</si>
  <si>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</si>
  <si>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</si>
  <si>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</si>
  <si>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</si>
  <si>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</si>
  <si>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</si>
  <si>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</si>
  <si>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</si>
  <si>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</si>
  <si>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</si>
  <si>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</si>
  <si>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</si>
  <si>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</si>
  <si>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</si>
  <si>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</si>
  <si>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</si>
  <si>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</si>
  <si>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</si>
  <si>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</si>
  <si>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</si>
  <si>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</si>
  <si>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</si>
  <si>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</si>
  <si>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</si>
  <si>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</si>
  <si>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</si>
  <si>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</si>
  <si>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</si>
  <si>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</si>
  <si>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</si>
  <si>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</si>
  <si>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</si>
  <si>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</si>
  <si>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</si>
  <si>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</si>
  <si>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</si>
  <si>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</si>
  <si>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</si>
  <si>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</si>
  <si>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</si>
  <si>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</si>
  <si>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</si>
  <si>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</si>
  <si>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</si>
  <si>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</si>
  <si>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</si>
  <si>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</si>
  <si>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</si>
  <si>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</si>
  <si>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</si>
  <si>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</si>
  <si>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</si>
  <si>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</si>
  <si>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</si>
  <si>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</si>
  <si>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</si>
  <si>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</si>
  <si>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</si>
  <si>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</si>
  <si>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</si>
  <si>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</si>
  <si>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</si>
  <si>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</si>
  <si>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</si>
  <si>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</si>
  <si>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</si>
  <si>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</si>
  <si>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</si>
  <si>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</si>
  <si>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</si>
  <si>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</si>
  <si>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</si>
  <si>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</si>
  <si>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</si>
  <si>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</si>
  <si>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</si>
  <si>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</si>
  <si>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</si>
  <si>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</si>
  <si>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</si>
  <si>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</si>
  <si>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</si>
  <si>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</si>
  <si>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</si>
  <si>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</si>
  <si>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</si>
  <si>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</si>
  <si>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</si>
  <si>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</si>
  <si>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</si>
  <si>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</si>
  <si>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</si>
  <si>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</si>
  <si>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</si>
  <si>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</si>
  <si>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</si>
  <si>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</si>
  <si>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</si>
  <si>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</si>
  <si>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</si>
  <si>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</si>
  <si>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</si>
  <si>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</si>
  <si>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</si>
  <si>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</si>
  <si>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</si>
  <si>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</si>
  <si>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</si>
  <si>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</si>
  <si>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</si>
  <si>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</si>
  <si>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</si>
  <si>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</si>
  <si>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</si>
  <si>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</si>
  <si>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</si>
  <si>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</si>
  <si>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</si>
  <si>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</si>
  <si>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</si>
  <si>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</si>
  <si>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</si>
  <si>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</si>
  <si>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</si>
  <si>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</si>
  <si>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</si>
  <si>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</si>
  <si>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</si>
  <si>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</si>
  <si>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</si>
  <si>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</si>
  <si>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</si>
  <si>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</si>
  <si>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</si>
  <si>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</si>
  <si>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</si>
  <si>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</si>
  <si>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</si>
  <si>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</si>
  <si>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</si>
  <si>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</si>
  <si>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</si>
  <si>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</si>
  <si>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</si>
  <si>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</si>
  <si>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</si>
  <si>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</si>
  <si>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</si>
  <si>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</si>
  <si>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</si>
  <si>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</si>
  <si>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</si>
  <si>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</si>
  <si>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</si>
  <si>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</si>
  <si>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</si>
  <si>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</si>
  <si>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</si>
  <si>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</si>
  <si>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</si>
  <si>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</si>
  <si>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</si>
  <si>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</si>
  <si>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</si>
  <si>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</si>
  <si>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</si>
  <si>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</si>
  <si>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</si>
  <si>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</si>
  <si>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</si>
  <si>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</si>
  <si>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</si>
  <si>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</si>
  <si>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</si>
  <si>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</si>
  <si>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</si>
  <si>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</si>
  <si>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</si>
  <si>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</si>
  <si>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</si>
  <si>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</si>
  <si>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</si>
  <si>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</si>
  <si>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</si>
  <si>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</si>
  <si>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</si>
  <si>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</si>
  <si>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</si>
  <si>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</si>
  <si>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</si>
  <si>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</si>
  <si>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</si>
  <si>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</si>
  <si>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</si>
  <si>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</si>
  <si>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</si>
  <si>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</si>
  <si>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</si>
  <si>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</si>
  <si>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</si>
  <si>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</si>
  <si>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</si>
  <si>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</si>
  <si>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</si>
  <si>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</si>
  <si>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</si>
  <si>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</si>
  <si>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</si>
  <si>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</si>
  <si>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</si>
  <si>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</si>
  <si>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</si>
  <si>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</si>
  <si>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</si>
  <si>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</si>
  <si>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</si>
  <si>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</si>
  <si>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</si>
  <si>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</si>
  <si>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</si>
  <si>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</si>
  <si>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</si>
  <si>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</si>
  <si>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</si>
  <si>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</si>
  <si>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</si>
  <si>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</si>
  <si>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</si>
  <si>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</si>
  <si>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</si>
  <si>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</si>
  <si>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</si>
  <si>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</si>
  <si>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</si>
  <si>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</si>
  <si>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</si>
  <si>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</si>
  <si>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</si>
  <si>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</si>
  <si>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</si>
  <si>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</si>
  <si>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</si>
  <si>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</si>
  <si>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</si>
  <si>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</si>
  <si>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</si>
  <si>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</si>
  <si>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</si>
  <si>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</si>
  <si>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</si>
  <si>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</si>
  <si>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</si>
  <si>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</si>
  <si>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</si>
  <si>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</si>
  <si>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</si>
  <si>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</si>
  <si>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</si>
  <si>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</si>
  <si>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</si>
  <si>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</si>
  <si>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</si>
  <si>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</si>
  <si>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</si>
  <si>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</si>
  <si>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</si>
  <si>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</si>
  <si>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</si>
  <si>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</si>
  <si>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</si>
  <si>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</si>
  <si>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</si>
  <si>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</si>
  <si>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</si>
  <si>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</si>
  <si>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</si>
  <si>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</si>
  <si>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</si>
  <si>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</si>
  <si>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</si>
  <si>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</si>
  <si>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</si>
  <si>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</si>
  <si>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</si>
  <si>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</si>
  <si>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</si>
  <si>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</si>
  <si>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</si>
  <si>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</si>
  <si>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</si>
  <si>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</si>
  <si>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</si>
  <si>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</si>
  <si>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</si>
  <si>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</si>
  <si>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</si>
  <si>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</si>
  <si>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</si>
  <si>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</si>
  <si>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</si>
  <si>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</si>
  <si>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</si>
  <si>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</si>
  <si>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</si>
  <si>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</si>
  <si>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</si>
  <si>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</si>
  <si>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</si>
  <si>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</si>
  <si>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</si>
  <si>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</si>
  <si>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</si>
  <si>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</si>
  <si>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</si>
  <si>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</si>
  <si>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</si>
  <si>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</si>
  <si>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</si>
  <si>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</si>
  <si>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</si>
  <si>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</si>
  <si>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</si>
  <si>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</si>
  <si>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</si>
  <si>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</si>
  <si>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</si>
  <si>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</si>
  <si>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</si>
  <si>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</si>
  <si>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</si>
  <si>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</si>
  <si>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</si>
  <si>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</si>
  <si>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</si>
  <si>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</si>
  <si>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</si>
  <si>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</si>
  <si>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</si>
  <si>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</si>
  <si>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</si>
  <si>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</si>
  <si>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</si>
  <si>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</si>
  <si>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</si>
  <si>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</si>
  <si>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</si>
  <si>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</si>
  <si>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</si>
  <si>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</si>
  <si>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</si>
  <si>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</si>
  <si>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</si>
  <si>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</si>
  <si>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</si>
  <si>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</si>
  <si>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</si>
  <si>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</si>
  <si>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</si>
  <si>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</si>
  <si>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</si>
  <si>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</si>
  <si>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</si>
  <si>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</si>
  <si>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</si>
  <si>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</si>
  <si>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</si>
  <si>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</si>
  <si>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</si>
  <si>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</si>
  <si>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</si>
  <si>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</si>
  <si>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</si>
  <si>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</si>
  <si>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</si>
  <si>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</si>
  <si>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</si>
  <si>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</si>
  <si>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</si>
  <si>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</si>
  <si>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</si>
  <si>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</si>
  <si>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</si>
  <si>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</si>
  <si>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</si>
  <si>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</si>
  <si>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</si>
  <si>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</si>
  <si>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</si>
  <si>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</si>
  <si>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</si>
  <si>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</si>
  <si>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</si>
  <si>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</si>
  <si>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</si>
  <si>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</si>
  <si>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</si>
  <si>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</si>
  <si>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</si>
  <si>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</si>
  <si>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</si>
  <si>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</si>
  <si>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</si>
  <si>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</si>
  <si>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</si>
  <si>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</si>
  <si>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</si>
  <si>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</si>
  <si>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</si>
  <si>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</si>
  <si>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</si>
  <si>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</si>
  <si>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</si>
  <si>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</si>
  <si>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</si>
  <si>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</si>
  <si>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</si>
  <si>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</si>
  <si>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</si>
  <si>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</si>
  <si>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</si>
  <si>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</si>
  <si>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</si>
  <si>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</si>
  <si>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</si>
  <si>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</si>
  <si>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</si>
  <si>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</si>
  <si>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</si>
  <si>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</si>
  <si>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</si>
  <si>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</si>
  <si>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</si>
  <si>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</si>
  <si>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</si>
  <si>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</si>
  <si>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</si>
  <si>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</si>
  <si>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</si>
  <si>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</si>
  <si>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</si>
  <si>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</si>
  <si>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</si>
  <si>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</si>
  <si>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</si>
  <si>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</si>
  <si>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</si>
  <si>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</si>
  <si>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</si>
  <si>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</si>
  <si>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</si>
  <si>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</si>
  <si>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</si>
  <si>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</si>
  <si>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</si>
  <si>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</si>
  <si>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</si>
  <si>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</si>
  <si>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</si>
  <si>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</si>
  <si>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</si>
  <si>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</si>
  <si>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</si>
  <si>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</si>
  <si>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</si>
  <si>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</si>
  <si>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</si>
  <si>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</si>
  <si>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</si>
  <si>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</si>
  <si>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</si>
  <si>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</si>
  <si>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</si>
  <si>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</si>
  <si>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</si>
  <si>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</si>
  <si>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</si>
  <si>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</si>
  <si>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</si>
  <si>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</si>
  <si>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</si>
  <si>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</si>
  <si>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</si>
  <si>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</si>
  <si>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</si>
  <si>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</si>
  <si>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</si>
  <si>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</si>
  <si>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</si>
  <si>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</si>
  <si>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</si>
  <si>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</si>
  <si>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</si>
  <si>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</si>
  <si>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</si>
  <si>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</si>
  <si>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</si>
  <si>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</si>
  <si>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</si>
  <si>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</si>
  <si>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</si>
  <si>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</si>
  <si>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</si>
  <si>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</si>
  <si>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</si>
  <si>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</si>
  <si>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</si>
  <si>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</si>
  <si>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</si>
  <si>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</si>
  <si>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</si>
  <si>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</si>
  <si>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</si>
  <si>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</si>
  <si>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</si>
  <si>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</si>
  <si>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</si>
  <si>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</si>
  <si>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</si>
  <si>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</si>
  <si>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</si>
  <si>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</si>
  <si>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</si>
  <si>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</si>
  <si>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</si>
  <si>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</si>
  <si>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</si>
  <si>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</si>
  <si>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</si>
  <si>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</si>
  <si>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</si>
  <si>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</si>
  <si>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</si>
  <si>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</si>
  <si>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</si>
  <si>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</si>
  <si>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</si>
  <si>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</si>
  <si>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</si>
  <si>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</si>
  <si>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</si>
  <si>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</si>
  <si>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</si>
  <si>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</si>
  <si>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</si>
  <si>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</si>
  <si>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</si>
  <si>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</si>
  <si>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</si>
  <si>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</si>
  <si>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</si>
  <si>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</si>
  <si>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</si>
  <si>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</si>
  <si>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</si>
  <si>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</si>
  <si>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</si>
  <si>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</si>
  <si>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</si>
  <si>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</si>
  <si>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</si>
  <si>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</si>
  <si>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</si>
  <si>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</si>
  <si>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</si>
  <si>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</si>
  <si>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</si>
  <si>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</si>
  <si>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</si>
  <si>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</si>
  <si>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</si>
  <si>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</si>
  <si>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</si>
  <si>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</si>
  <si>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</si>
  <si>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</si>
  <si>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</si>
  <si>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</si>
  <si>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</si>
  <si>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</si>
  <si>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</si>
  <si>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</si>
  <si>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</si>
  <si>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</si>
  <si>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</si>
  <si>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</si>
  <si>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</si>
  <si>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</si>
  <si>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</si>
  <si>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</si>
  <si>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</si>
  <si>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</si>
  <si>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</si>
  <si>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</si>
  <si>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</si>
  <si>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</si>
  <si>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</si>
  <si>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</si>
  <si>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</si>
  <si>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</si>
  <si>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</si>
  <si>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</si>
  <si>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</si>
  <si>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</si>
  <si>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</si>
  <si>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</si>
  <si>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</si>
  <si>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</si>
  <si>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</si>
  <si>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</si>
  <si>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</si>
  <si>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</si>
  <si>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</si>
  <si>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</si>
  <si>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</si>
  <si>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</si>
  <si>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</si>
  <si>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</si>
  <si>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</si>
  <si>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</si>
  <si>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</si>
  <si>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</si>
  <si>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</si>
  <si>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</si>
  <si>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</si>
  <si>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</si>
  <si>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</si>
  <si>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</si>
  <si>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</si>
  <si>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</si>
  <si>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</si>
  <si>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</si>
  <si>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</si>
  <si>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</si>
  <si>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</si>
  <si>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</si>
  <si>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</si>
  <si>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</si>
  <si>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</si>
  <si>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</si>
  <si>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</si>
  <si>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</si>
  <si>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</si>
  <si>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</si>
  <si>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</si>
  <si>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</si>
  <si>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</si>
  <si>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</si>
  <si>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</si>
  <si>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</si>
  <si>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</si>
  <si>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</si>
  <si>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</si>
  <si>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</si>
  <si>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</si>
  <si>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</si>
  <si>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</si>
  <si>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</si>
  <si>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</si>
  <si>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</si>
  <si>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</si>
  <si>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</si>
  <si>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</si>
  <si>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</si>
  <si>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</si>
  <si>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</si>
  <si>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</si>
  <si>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</si>
  <si>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</si>
  <si>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</si>
  <si>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</si>
  <si>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</si>
  <si>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</si>
  <si>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</si>
  <si>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</si>
  <si>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</si>
  <si>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</si>
  <si>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</si>
  <si>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</si>
  <si>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</si>
  <si>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</si>
  <si>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</si>
  <si>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</si>
  <si>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</si>
  <si>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</si>
  <si>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</si>
  <si>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</si>
  <si>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</si>
  <si>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</si>
  <si>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</si>
  <si>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</si>
  <si>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</si>
  <si>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</si>
  <si>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</si>
  <si>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</si>
  <si>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</si>
  <si>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</si>
  <si>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</si>
  <si>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</si>
  <si>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</si>
  <si>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</si>
  <si>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</si>
  <si>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</si>
  <si>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</si>
  <si>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</si>
  <si>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</si>
  <si>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</si>
  <si>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</si>
  <si>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</si>
  <si>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</si>
  <si>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</si>
  <si>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</si>
  <si>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</si>
  <si>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</si>
  <si>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</si>
  <si>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</si>
  <si>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</si>
  <si>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</si>
  <si>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</si>
  <si>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</si>
  <si>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</si>
  <si>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</si>
  <si>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</si>
  <si>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</si>
  <si>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</si>
  <si>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</si>
  <si>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</si>
  <si>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</si>
  <si>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</si>
  <si>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</si>
  <si>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</si>
  <si>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</si>
  <si>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</si>
  <si>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</si>
  <si>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</si>
  <si>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</si>
  <si>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</si>
  <si>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</si>
  <si>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</si>
  <si>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</si>
  <si>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</si>
  <si>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</si>
  <si>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</si>
  <si>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</si>
  <si>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</si>
  <si>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</si>
  <si>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</si>
  <si>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</si>
  <si>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</si>
  <si>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</si>
  <si>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</si>
  <si>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</si>
  <si>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</si>
  <si>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</si>
  <si>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</si>
  <si>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</si>
  <si>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</si>
  <si>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</si>
  <si>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</si>
  <si>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</si>
  <si>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</si>
  <si>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</si>
  <si>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</si>
  <si>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</si>
  <si>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</si>
  <si>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</si>
  <si>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</si>
  <si>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</si>
  <si>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</si>
  <si>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</si>
  <si>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</si>
  <si>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</si>
  <si>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</si>
  <si>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</si>
  <si>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</si>
  <si>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</si>
  <si>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</si>
  <si>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</si>
  <si>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</si>
  <si>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</si>
  <si>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</si>
  <si>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</si>
  <si>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</si>
  <si>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</si>
  <si>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</si>
  <si>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</si>
  <si>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</si>
  <si>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</si>
  <si>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</si>
  <si>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</si>
  <si>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</si>
  <si>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</si>
  <si>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</si>
  <si>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</si>
  <si>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</si>
  <si>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</si>
  <si>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</si>
  <si>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</si>
  <si>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</si>
  <si>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</si>
  <si>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</si>
  <si>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</si>
  <si>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</si>
  <si>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</si>
  <si>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</si>
  <si>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</si>
  <si>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</si>
  <si>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</si>
  <si>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</si>
  <si>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</si>
  <si>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</si>
  <si>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</si>
  <si>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</si>
  <si>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</si>
  <si>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</si>
  <si>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</si>
  <si>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</si>
  <si>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</si>
  <si>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</si>
  <si>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</si>
  <si>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</si>
  <si>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</si>
  <si>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</si>
  <si>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</si>
  <si>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</si>
  <si>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</si>
  <si>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</si>
  <si>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</si>
  <si>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</si>
  <si>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</si>
  <si>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</si>
  <si>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</si>
  <si>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</si>
  <si>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</si>
  <si>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</si>
  <si>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</si>
  <si>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</si>
  <si>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</si>
  <si>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</si>
  <si>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</si>
  <si>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</si>
  <si>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</si>
  <si>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</si>
  <si>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</si>
  <si>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</si>
  <si>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</si>
  <si>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</si>
  <si>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</si>
  <si>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</si>
  <si>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</si>
  <si>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</si>
  <si>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</si>
  <si>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</si>
  <si>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</si>
  <si>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</si>
  <si>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</si>
  <si>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</si>
  <si>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</si>
  <si>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</si>
  <si>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</si>
  <si>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</si>
  <si>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</si>
  <si>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</si>
  <si>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</si>
  <si>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</si>
  <si>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</si>
  <si>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</si>
  <si>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</si>
  <si>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</si>
  <si>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</si>
  <si>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</si>
  <si>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</si>
  <si>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</si>
  <si>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</si>
  <si>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</si>
  <si>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</si>
  <si>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</si>
  <si>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</si>
  <si>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</si>
  <si>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</si>
  <si>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</si>
  <si>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</si>
  <si>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</si>
  <si>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</si>
  <si>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</si>
  <si>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</si>
  <si>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</si>
  <si>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</si>
  <si>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</si>
  <si>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</si>
  <si>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</si>
  <si>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</si>
  <si>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</si>
  <si>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</si>
  <si>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</si>
  <si>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</si>
  <si>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</si>
  <si>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</si>
  <si>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</si>
  <si>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</si>
  <si>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</si>
  <si>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</si>
  <si>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</si>
  <si>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</si>
  <si>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</si>
  <si>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</si>
  <si>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</si>
  <si>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</si>
  <si>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</si>
  <si>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</si>
  <si>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</si>
  <si>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</si>
  <si>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</si>
  <si>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</si>
  <si>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</si>
  <si>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</si>
  <si>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</si>
  <si>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</si>
  <si>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</si>
  <si>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</si>
  <si>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</si>
  <si>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</si>
  <si>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</si>
  <si>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</si>
  <si>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</si>
  <si>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</si>
  <si>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</si>
  <si>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</si>
  <si>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</si>
  <si>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</si>
  <si>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</si>
  <si>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</si>
  <si>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</si>
  <si>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</si>
  <si>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</si>
  <si>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</si>
  <si>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</si>
  <si>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</si>
  <si>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</si>
  <si>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</si>
  <si>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</si>
  <si>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</si>
  <si>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</si>
  <si>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</si>
  <si>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</si>
  <si>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</si>
  <si>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</si>
  <si>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</si>
  <si>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</si>
  <si>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</si>
  <si>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</si>
  <si>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</si>
  <si>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</si>
  <si>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</si>
  <si>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</si>
  <si>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</si>
  <si>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</si>
  <si>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</si>
  <si>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</si>
  <si>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</si>
  <si>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</si>
  <si>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</si>
  <si>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</si>
  <si>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</si>
  <si>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</si>
  <si>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</si>
  <si>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</si>
  <si>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</si>
  <si>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</si>
  <si>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</si>
  <si>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</si>
  <si>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</si>
  <si>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</si>
  <si>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</si>
  <si>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</si>
  <si>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</si>
  <si>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</si>
  <si>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</si>
  <si>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</si>
  <si>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</si>
  <si>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</si>
  <si>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</si>
  <si>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</si>
  <si>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</si>
  <si>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</si>
  <si>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</si>
  <si>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</si>
  <si>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</si>
  <si>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</si>
  <si>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</si>
  <si>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</si>
  <si>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</si>
  <si>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</si>
  <si>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</si>
  <si>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</si>
  <si>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</si>
  <si>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</si>
  <si>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</si>
  <si>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</si>
  <si>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</si>
  <si>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</si>
  <si>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</si>
  <si>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</si>
  <si>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</si>
  <si>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</si>
  <si>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</si>
  <si>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</si>
  <si>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</si>
  <si>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</si>
  <si>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</si>
  <si>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</si>
  <si>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</si>
  <si>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</si>
  <si>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</si>
  <si>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</si>
  <si>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</si>
  <si>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</si>
  <si>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</si>
  <si>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</si>
  <si>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</si>
  <si>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</si>
  <si>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</si>
  <si>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</si>
  <si>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</si>
  <si>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</si>
  <si>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</si>
  <si>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</si>
  <si>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</si>
  <si>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</si>
  <si>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</si>
  <si>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</si>
  <si>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</si>
  <si>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</si>
  <si>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</si>
  <si>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</si>
  <si>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</si>
  <si>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</si>
  <si>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</si>
  <si>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</si>
  <si>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</si>
  <si>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</si>
  <si>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</si>
  <si>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</si>
  <si>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</si>
  <si>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</si>
  <si>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</si>
  <si>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</si>
  <si>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</si>
  <si>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</si>
  <si>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</si>
  <si>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</si>
  <si>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</si>
  <si>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</si>
  <si>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</si>
  <si>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</si>
  <si>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</si>
  <si>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</si>
  <si>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</si>
  <si>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</si>
  <si>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</si>
  <si>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</si>
  <si>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</si>
  <si>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</si>
  <si>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</si>
  <si>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</si>
  <si>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</si>
  <si>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</si>
  <si>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</si>
  <si>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</si>
  <si>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</si>
  <si>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</si>
  <si>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</si>
  <si>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</si>
  <si>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</si>
  <si>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</si>
  <si>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</si>
  <si>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</si>
  <si>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</si>
  <si>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</si>
  <si>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</si>
  <si>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</si>
  <si>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</si>
  <si>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</si>
  <si>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</si>
  <si>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</si>
  <si>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</si>
  <si>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</si>
  <si>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</si>
  <si>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</si>
  <si>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</si>
  <si>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</si>
  <si>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</si>
  <si>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</si>
  <si>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</si>
  <si>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</si>
  <si>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</si>
  <si>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</si>
  <si>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</si>
  <si>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</si>
  <si>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</si>
  <si>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</si>
  <si>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</si>
  <si>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</si>
  <si>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</si>
  <si>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</si>
  <si>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</si>
  <si>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</si>
  <si>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</si>
  <si>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</si>
  <si>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</si>
  <si>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</si>
  <si>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</si>
  <si>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</si>
  <si>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</si>
  <si>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</si>
  <si>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</si>
  <si>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</si>
  <si>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</si>
  <si>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</si>
  <si>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</si>
  <si>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</si>
  <si>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</si>
  <si>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</si>
  <si>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</si>
  <si>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</si>
  <si>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</si>
  <si>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</si>
  <si>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</si>
  <si>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</si>
  <si>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</si>
  <si>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</si>
  <si>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</si>
  <si>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</si>
  <si>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</si>
  <si>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</si>
  <si>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</si>
  <si>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</si>
  <si>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</si>
  <si>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</si>
  <si>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</si>
  <si>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</si>
  <si>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</si>
  <si>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</si>
  <si>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</si>
  <si>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</si>
  <si>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</si>
  <si>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</si>
  <si>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</si>
  <si>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</si>
  <si>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</si>
  <si>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</si>
  <si>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</si>
  <si>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</si>
  <si>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</si>
  <si>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</si>
  <si>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</si>
  <si>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</si>
  <si>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</si>
  <si>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</si>
  <si>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</si>
  <si>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</si>
  <si>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</si>
  <si>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</si>
  <si>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</si>
  <si>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</si>
  <si>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</si>
  <si>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</si>
  <si>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</si>
  <si>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</si>
  <si>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</si>
  <si>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</si>
  <si>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</si>
  <si>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</si>
  <si>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</si>
  <si>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</si>
  <si>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</si>
  <si>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</si>
  <si>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</si>
  <si>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</si>
  <si>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</si>
  <si>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</si>
  <si>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</si>
  <si>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</si>
  <si>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</si>
  <si>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</si>
  <si>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</si>
  <si>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</si>
  <si>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</si>
  <si>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</si>
  <si>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</si>
  <si>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</si>
  <si>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</si>
  <si>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</si>
  <si>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</si>
  <si>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</si>
  <si>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</si>
  <si>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</si>
  <si>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</si>
  <si>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</si>
  <si>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</si>
  <si>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</si>
  <si>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</si>
  <si>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</si>
  <si>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</si>
  <si>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</si>
  <si>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</si>
  <si>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</si>
  <si>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</si>
  <si>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</si>
  <si>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</si>
  <si>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</si>
  <si>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</si>
  <si>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</si>
  <si>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</si>
  <si>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</si>
  <si>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</si>
  <si>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</si>
  <si>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</si>
  <si>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</si>
  <si>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</si>
  <si>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</si>
  <si>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</si>
  <si>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</si>
  <si>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</si>
  <si>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</si>
  <si>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</si>
  <si>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</si>
  <si>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</si>
  <si>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</si>
  <si>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</si>
  <si>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</si>
  <si>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</si>
  <si>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</si>
  <si>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</si>
  <si>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</si>
  <si>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</si>
  <si>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</si>
  <si>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</si>
  <si>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</si>
  <si>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</si>
  <si>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</si>
  <si>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</si>
  <si>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</si>
  <si>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</si>
  <si>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</si>
  <si>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</si>
  <si>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</si>
  <si>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</si>
  <si>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</si>
  <si>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</si>
  <si>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</si>
  <si>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</si>
  <si>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</si>
  <si>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</si>
  <si>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</si>
  <si>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</si>
  <si>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</si>
  <si>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</si>
  <si>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</si>
  <si>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</si>
  <si>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</si>
  <si>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</si>
  <si>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</si>
  <si>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</si>
  <si>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</si>
  <si>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</si>
  <si>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</si>
  <si>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</si>
  <si>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</si>
  <si>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</si>
  <si>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</si>
  <si>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</si>
  <si>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</si>
  <si>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</si>
  <si>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</si>
  <si>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</si>
  <si>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</si>
  <si>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</si>
  <si>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</si>
  <si>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</si>
  <si>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</si>
  <si>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</si>
  <si>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</si>
  <si>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</si>
  <si>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</si>
  <si>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</si>
  <si>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</si>
  <si>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</si>
  <si>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</si>
  <si>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</si>
  <si>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</si>
  <si>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</si>
  <si>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</si>
  <si>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</si>
  <si>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</si>
  <si>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</si>
  <si>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</si>
  <si>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</si>
  <si>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</si>
  <si>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</si>
  <si>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</si>
  <si>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</si>
  <si>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</si>
  <si>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</si>
  <si>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</si>
  <si>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</si>
  <si>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</si>
  <si>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</si>
  <si>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</si>
  <si>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</si>
  <si>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</si>
  <si>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</si>
  <si>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</si>
  <si>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</si>
  <si>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</si>
  <si>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</si>
  <si>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</si>
  <si>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</si>
  <si>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</si>
  <si>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</si>
  <si>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</si>
  <si>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</si>
  <si>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</si>
  <si>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</si>
  <si>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</si>
  <si>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</si>
  <si>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</si>
  <si>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</si>
  <si>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</si>
  <si>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</si>
  <si>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</si>
  <si>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</si>
  <si>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</si>
  <si>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</si>
  <si>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</si>
  <si>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</si>
  <si>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</si>
  <si>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</si>
  <si>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</si>
  <si>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</si>
  <si>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</si>
  <si>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</si>
  <si>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</si>
  <si>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</si>
  <si>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</si>
  <si>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</si>
  <si>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</si>
  <si>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</si>
  <si>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</si>
  <si>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</si>
  <si>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</si>
  <si>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</si>
  <si>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</si>
  <si>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</si>
  <si>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</si>
  <si>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</si>
  <si>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</si>
  <si>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</si>
  <si>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</si>
  <si>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</si>
  <si>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</si>
  <si>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</si>
  <si>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</si>
  <si>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</si>
  <si>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</si>
  <si>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</si>
  <si>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</si>
  <si>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</si>
  <si>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</si>
  <si>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</si>
  <si>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</si>
  <si>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</si>
  <si>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</si>
  <si>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</si>
  <si>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</si>
  <si>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</si>
  <si>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</si>
  <si>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</si>
  <si>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</si>
  <si>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</si>
  <si>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</si>
  <si>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</si>
  <si>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</si>
  <si>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</si>
  <si>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</si>
  <si>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</si>
  <si>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</si>
  <si>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</si>
  <si>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</si>
  <si>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</si>
  <si>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</si>
  <si>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</si>
  <si>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</si>
  <si>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</si>
  <si>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</si>
  <si>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</si>
  <si>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</si>
  <si>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</si>
  <si>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</si>
  <si>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</si>
  <si>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</si>
  <si>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</si>
  <si>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</si>
  <si>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</si>
  <si>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</si>
  <si>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</si>
  <si>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</si>
  <si>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</si>
  <si>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</si>
  <si>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</si>
  <si>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</si>
  <si>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</si>
  <si>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</si>
  <si>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</si>
  <si>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</si>
  <si>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</si>
  <si>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</si>
  <si>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</si>
  <si>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</si>
  <si>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</si>
  <si>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</si>
  <si>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</si>
  <si>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</si>
  <si>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</si>
  <si>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</si>
  <si>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</si>
  <si>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</si>
  <si>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</si>
  <si>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</si>
  <si>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</si>
  <si>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</si>
  <si>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</si>
  <si>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</si>
  <si>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</si>
  <si>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</si>
  <si>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</si>
  <si>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</si>
  <si>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</si>
  <si>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</si>
  <si>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</si>
  <si>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</si>
  <si>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</si>
  <si>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</si>
  <si>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</si>
  <si>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</si>
  <si>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</si>
  <si>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</si>
  <si>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</si>
  <si>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</si>
  <si>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</si>
  <si>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</si>
  <si>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</si>
  <si>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</si>
  <si>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</si>
  <si>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</si>
  <si>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</si>
  <si>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</si>
  <si>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</si>
  <si>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</si>
  <si>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</si>
  <si>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</si>
  <si>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</si>
  <si>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</si>
  <si>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</si>
  <si>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</si>
  <si>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</si>
  <si>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</si>
  <si>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</si>
  <si>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</si>
  <si>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</si>
  <si>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</si>
  <si>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</si>
  <si>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</si>
  <si>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</si>
  <si>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</si>
  <si>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</si>
  <si>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</si>
  <si>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</si>
  <si>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</si>
  <si>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</si>
  <si>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</si>
  <si>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</si>
  <si>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</si>
  <si>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</si>
  <si>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</si>
  <si>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</si>
  <si>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</si>
  <si>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</si>
  <si>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</si>
  <si>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</si>
  <si>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</si>
  <si>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</si>
  <si>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</si>
  <si>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</si>
  <si>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</si>
  <si>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</si>
  <si>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</si>
  <si>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</si>
  <si>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</si>
  <si>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</si>
  <si>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</si>
  <si>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</si>
  <si>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</si>
  <si>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</si>
  <si>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</si>
  <si>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</si>
  <si>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</si>
  <si>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</si>
  <si>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</si>
  <si>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</si>
  <si>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</si>
  <si>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</si>
  <si>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</si>
  <si>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</si>
  <si>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</si>
  <si>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</si>
  <si>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</si>
  <si>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</si>
  <si>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</si>
  <si>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</si>
  <si>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</si>
  <si>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</si>
  <si>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</si>
  <si>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</si>
  <si>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</si>
  <si>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</si>
  <si>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</si>
  <si>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</si>
  <si>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</si>
  <si>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</si>
  <si>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</si>
  <si>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</si>
  <si>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</si>
  <si>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</si>
  <si>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</si>
  <si>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</si>
  <si>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</si>
  <si>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</si>
  <si>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</si>
  <si>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</si>
  <si>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</si>
  <si>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</si>
  <si>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</si>
  <si>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</si>
  <si>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</si>
  <si>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</si>
  <si>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</si>
  <si>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</si>
  <si>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</si>
  <si>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</si>
  <si>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</si>
  <si>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</si>
  <si>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</si>
  <si>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</si>
  <si>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</si>
  <si>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</si>
  <si>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</si>
  <si>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</si>
  <si>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</si>
  <si>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</si>
  <si>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</si>
  <si>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</si>
  <si>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</si>
  <si>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</si>
  <si>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</si>
  <si>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</si>
  <si>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</si>
  <si>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</si>
  <si>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</si>
  <si>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</si>
  <si>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</si>
  <si>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</si>
  <si>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</si>
  <si>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</si>
  <si>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</si>
  <si>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</si>
  <si>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</si>
  <si>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</si>
  <si>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</si>
  <si>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</si>
  <si>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</si>
  <si>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</si>
  <si>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</si>
  <si>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</si>
  <si>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</si>
  <si>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</si>
  <si>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</si>
  <si>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</si>
  <si>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</si>
  <si>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</si>
  <si>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</si>
  <si>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</si>
  <si>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</si>
  <si>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</si>
  <si>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</si>
  <si>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</si>
  <si>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</si>
  <si>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</si>
  <si>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</si>
  <si>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</si>
  <si>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</si>
  <si>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</si>
  <si>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</si>
  <si>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</si>
  <si>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</si>
  <si>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</si>
  <si>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</si>
  <si>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</si>
  <si>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</si>
  <si>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</si>
  <si>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</si>
  <si>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</si>
  <si>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</si>
  <si>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</si>
  <si>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</si>
  <si>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</si>
  <si>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</si>
  <si>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</si>
  <si>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</si>
  <si>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</si>
  <si>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</si>
  <si>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</si>
  <si>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</si>
  <si>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</si>
  <si>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</si>
  <si>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</si>
  <si>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</si>
  <si>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</si>
  <si>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</si>
  <si>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</si>
  <si>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</si>
  <si>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</si>
  <si>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</si>
  <si>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</si>
  <si>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</si>
  <si>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</si>
  <si>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</si>
  <si>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</si>
  <si>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</si>
  <si>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</si>
  <si>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</si>
  <si>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</si>
  <si>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</si>
  <si>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</si>
  <si>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</si>
  <si>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</si>
  <si>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</si>
  <si>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</si>
  <si>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</si>
  <si>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</si>
  <si>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</si>
  <si>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</si>
  <si>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</si>
  <si>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</si>
  <si>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</si>
  <si>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</si>
  <si>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</si>
  <si>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</si>
  <si>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</si>
  <si>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</si>
  <si>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</si>
  <si>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</si>
  <si>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</si>
  <si>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</si>
  <si>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</si>
  <si>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</si>
  <si>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</si>
  <si>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</si>
  <si>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</si>
  <si>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</si>
  <si>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</si>
  <si>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</si>
  <si>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</si>
  <si>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</si>
  <si>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</si>
  <si>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</si>
  <si>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</si>
  <si>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</si>
  <si>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</si>
  <si>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</si>
  <si>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</si>
  <si>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</si>
  <si>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</si>
  <si>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</si>
  <si>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</si>
  <si>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</si>
  <si>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</si>
  <si>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</si>
  <si>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</si>
  <si>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</si>
  <si>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</si>
  <si>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</si>
  <si>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</si>
  <si>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</si>
  <si>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</si>
  <si>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</si>
  <si>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</si>
  <si>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</si>
  <si>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</si>
  <si>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</si>
  <si>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</si>
  <si>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</si>
  <si>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</si>
  <si>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</si>
  <si>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</si>
  <si>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</si>
  <si>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</si>
  <si>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</si>
  <si>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</si>
  <si>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</si>
  <si>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</si>
  <si>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</si>
  <si>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</si>
  <si>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</si>
  <si>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</si>
  <si>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</si>
  <si>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</si>
  <si>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</si>
  <si>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</si>
  <si>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</si>
  <si>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</si>
  <si>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</si>
  <si>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</si>
  <si>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</si>
  <si>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</si>
  <si>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</si>
  <si>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</si>
  <si>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</si>
  <si>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</si>
  <si>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</si>
  <si>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</si>
  <si>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</si>
  <si>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</si>
  <si>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</si>
  <si>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</si>
  <si>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</si>
  <si>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</si>
  <si>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</si>
  <si>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</si>
  <si>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</si>
  <si>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</si>
  <si>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</si>
  <si>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</si>
  <si>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</si>
  <si>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</si>
  <si>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</si>
  <si>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</si>
  <si>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</si>
  <si>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</si>
  <si>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</si>
  <si>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</si>
  <si>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</si>
  <si>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</si>
  <si>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</si>
  <si>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</si>
  <si>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</si>
  <si>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</si>
  <si>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</si>
  <si>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</si>
  <si>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</si>
  <si>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</si>
  <si>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</si>
  <si>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</si>
  <si>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</si>
  <si>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</si>
  <si>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</si>
  <si>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</si>
  <si>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</si>
  <si>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</si>
  <si>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</si>
  <si>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</si>
  <si>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</si>
  <si>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</si>
  <si>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</si>
  <si>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</si>
  <si>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</si>
  <si>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</si>
  <si>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</si>
  <si>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</si>
  <si>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</si>
  <si>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</si>
  <si>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</si>
  <si>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</si>
  <si>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</si>
  <si>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</si>
  <si>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</si>
  <si>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</si>
  <si>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</si>
  <si>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</si>
  <si>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</si>
  <si>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</si>
  <si>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</si>
  <si>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</si>
  <si>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</si>
  <si>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</si>
  <si>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</si>
  <si>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</si>
  <si>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</si>
  <si>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</si>
  <si>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</si>
  <si>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</si>
  <si>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</si>
  <si>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</si>
  <si>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</si>
  <si>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</si>
  <si>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</si>
  <si>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</si>
  <si>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</si>
  <si>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</si>
  <si>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</si>
  <si>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</si>
  <si>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</si>
  <si>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</si>
  <si>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</si>
  <si>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</si>
  <si>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</si>
  <si>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</si>
  <si>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</si>
  <si>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</si>
  <si>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</si>
  <si>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</si>
  <si>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</si>
  <si>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</si>
  <si>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</si>
  <si>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</si>
  <si>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</si>
  <si>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</si>
  <si>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</si>
  <si>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</si>
  <si>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</si>
  <si>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</si>
  <si>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</si>
  <si>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</si>
  <si>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</si>
  <si>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</si>
  <si>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</si>
  <si>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</si>
  <si>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</si>
  <si>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</si>
  <si>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</si>
  <si>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</si>
  <si>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</si>
  <si>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</si>
  <si>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</si>
  <si>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</si>
  <si>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</si>
  <si>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</si>
  <si>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</si>
  <si>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</si>
  <si>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</si>
  <si>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</si>
  <si>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</si>
  <si>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</si>
  <si>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</si>
  <si>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</si>
  <si>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</si>
  <si>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</si>
  <si>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</si>
  <si>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</si>
  <si>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</si>
  <si>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</si>
  <si>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</si>
  <si>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</si>
  <si>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</si>
  <si>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</si>
  <si>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</si>
  <si>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</si>
  <si>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</si>
  <si>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</si>
  <si>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</si>
  <si>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</si>
  <si>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</si>
  <si>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</si>
  <si>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</si>
  <si>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</si>
  <si>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</si>
  <si>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</si>
  <si>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</si>
  <si>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</si>
  <si>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</si>
  <si>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</si>
  <si>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</si>
  <si>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</si>
  <si>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</si>
  <si>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</si>
  <si>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</si>
  <si>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</si>
  <si>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</si>
  <si>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</si>
  <si>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</si>
  <si>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</si>
  <si>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</si>
  <si>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</si>
  <si>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</si>
  <si>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</si>
  <si>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</si>
  <si>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</si>
  <si>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</si>
  <si>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</si>
  <si>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</si>
  <si>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</si>
  <si>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</si>
  <si>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</si>
  <si>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</si>
  <si>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</si>
  <si>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</si>
  <si>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</si>
  <si>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</si>
  <si>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</si>
  <si>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</si>
  <si>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</si>
  <si>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</si>
  <si>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</si>
  <si>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</si>
  <si>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</si>
  <si>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</si>
  <si>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</si>
  <si>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</si>
  <si>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</si>
  <si>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</si>
  <si>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</si>
  <si>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</si>
  <si>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</si>
  <si>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</si>
  <si>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</si>
  <si>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</si>
  <si>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</si>
  <si>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</si>
  <si>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</si>
  <si>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</si>
  <si>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</si>
  <si>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</si>
  <si>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</si>
  <si>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</si>
  <si>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</si>
  <si>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</si>
  <si>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</si>
  <si>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</si>
  <si>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</si>
  <si>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</si>
  <si>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</si>
  <si>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</si>
  <si>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</si>
  <si>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</si>
  <si>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</si>
  <si>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</si>
  <si>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</si>
  <si>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</si>
  <si>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</si>
  <si>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</si>
  <si>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</si>
  <si>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</si>
  <si>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</si>
  <si>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</si>
  <si>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</si>
  <si>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</si>
  <si>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</si>
  <si>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</si>
  <si>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</si>
  <si>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</si>
  <si>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</si>
  <si>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</si>
  <si>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</si>
  <si>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</si>
  <si>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</si>
  <si>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</si>
  <si>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</si>
  <si>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</si>
  <si>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</si>
  <si>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</si>
  <si>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</si>
  <si>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</si>
  <si>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</si>
  <si>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</si>
  <si>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</si>
  <si>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</si>
  <si>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</si>
  <si>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</si>
  <si>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</si>
  <si>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</si>
  <si>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</si>
  <si>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</si>
  <si>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</si>
  <si>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</si>
  <si>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</si>
  <si>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</si>
  <si>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</si>
  <si>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</si>
  <si>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</si>
  <si>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</si>
  <si>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</si>
  <si>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</si>
  <si>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</si>
  <si>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</si>
  <si>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</si>
  <si>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</si>
  <si>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</si>
  <si>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</si>
  <si>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</si>
  <si>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</si>
  <si>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</si>
  <si>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</si>
  <si>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</si>
  <si>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</si>
  <si>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</si>
  <si>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</si>
  <si>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</si>
  <si>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</si>
  <si>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</si>
  <si>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</si>
  <si>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</si>
  <si>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</si>
  <si>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</si>
  <si>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</si>
  <si>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</si>
  <si>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</si>
  <si>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</si>
  <si>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</si>
  <si>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</si>
  <si>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</si>
  <si>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</si>
  <si>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</si>
  <si>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</si>
  <si>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</si>
  <si>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</si>
  <si>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</si>
  <si>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</si>
  <si>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</si>
  <si>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</si>
  <si>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</si>
  <si>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</si>
  <si>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</si>
  <si>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</si>
  <si>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</si>
  <si>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</si>
  <si>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</si>
  <si>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</si>
  <si>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</si>
  <si>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</si>
  <si>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</si>
  <si>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</si>
  <si>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</si>
  <si>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</si>
  <si>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</si>
  <si>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</si>
  <si>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</si>
  <si>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</si>
  <si>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</si>
  <si>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</si>
  <si>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</si>
  <si>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</si>
  <si>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</si>
  <si>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</si>
  <si>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</si>
  <si>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</si>
  <si>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</si>
  <si>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</si>
  <si>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</si>
  <si>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</si>
  <si>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</si>
  <si>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</si>
  <si>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</si>
  <si>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</si>
  <si>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</si>
  <si>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</si>
  <si>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</si>
  <si>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</si>
  <si>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</si>
  <si>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</si>
  <si>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</si>
  <si>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</si>
  <si>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</si>
  <si>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</si>
  <si>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</si>
  <si>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</si>
  <si>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</si>
  <si>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</si>
  <si>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</si>
  <si>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</si>
  <si>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</si>
  <si>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</si>
  <si>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</si>
  <si>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</si>
  <si>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</si>
  <si>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</si>
  <si>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</si>
  <si>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</si>
  <si>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</si>
  <si>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</si>
  <si>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</si>
  <si>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</si>
  <si>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</si>
  <si>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</si>
  <si>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</si>
  <si>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</si>
  <si>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</si>
  <si>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</si>
  <si>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</si>
  <si>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</si>
  <si>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</si>
  <si>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</si>
  <si>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</si>
  <si>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</si>
  <si>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</si>
  <si>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</si>
  <si>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</si>
  <si>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</si>
  <si>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</si>
  <si>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</si>
  <si>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</si>
  <si>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</si>
  <si>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</si>
  <si>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</si>
  <si>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</si>
  <si>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</si>
  <si>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</si>
  <si>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</si>
  <si>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</si>
  <si>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</si>
  <si>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</si>
  <si>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</si>
  <si>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</si>
  <si>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</si>
  <si>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</si>
  <si>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</si>
  <si>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</si>
  <si>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</si>
  <si>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</si>
  <si>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</si>
  <si>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</si>
  <si>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</si>
  <si>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</si>
  <si>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</si>
  <si>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</si>
  <si>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</si>
  <si>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</si>
  <si>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</si>
  <si>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</si>
  <si>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</si>
  <si>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</si>
  <si>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</si>
  <si>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</si>
  <si>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</si>
  <si>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</si>
  <si>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</si>
  <si>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</si>
  <si>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</si>
  <si>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</si>
  <si>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</si>
  <si>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</si>
  <si>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</si>
  <si>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</si>
  <si>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</si>
  <si>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</si>
  <si>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</si>
  <si>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</si>
  <si>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</si>
  <si>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</si>
  <si>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</si>
  <si>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</si>
  <si>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</si>
  <si>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</si>
  <si>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</si>
  <si>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</si>
  <si>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</si>
  <si>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</si>
  <si>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</si>
  <si>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</si>
  <si>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</si>
  <si>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</si>
  <si>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</si>
  <si>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</si>
  <si>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</si>
  <si>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</si>
  <si>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</si>
  <si>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</si>
  <si>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</si>
  <si>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</si>
  <si>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</si>
  <si>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</si>
  <si>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</si>
  <si>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</si>
  <si>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</si>
  <si>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</si>
  <si>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</si>
  <si>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</si>
  <si>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</si>
  <si>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</si>
  <si>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</si>
  <si>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</si>
  <si>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</si>
  <si>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</si>
  <si>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</si>
  <si>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</si>
  <si>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</si>
  <si>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</si>
  <si>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</si>
  <si>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</si>
  <si>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</si>
  <si>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</si>
  <si>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</si>
  <si>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</si>
  <si>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</si>
  <si>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</si>
  <si>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</si>
  <si>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</si>
  <si>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</si>
  <si>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</si>
  <si>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</si>
  <si>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</si>
  <si>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</si>
  <si>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</si>
  <si>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</si>
  <si>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</si>
  <si>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</si>
  <si>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</si>
  <si>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</si>
  <si>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</si>
  <si>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</si>
  <si>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</si>
  <si>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</si>
  <si>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</si>
  <si>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</si>
  <si>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</si>
  <si>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</si>
  <si>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</si>
  <si>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</si>
  <si>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</si>
  <si>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</si>
  <si>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</si>
  <si>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</si>
  <si>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</si>
  <si>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</si>
  <si>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</si>
  <si>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</si>
  <si>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</si>
  <si>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</si>
  <si>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</si>
  <si>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</si>
  <si>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</si>
  <si>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</si>
  <si>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</si>
  <si>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</si>
  <si>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</si>
  <si>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</si>
  <si>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</si>
  <si>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</si>
  <si>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</si>
  <si>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</si>
  <si>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</si>
  <si>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</si>
  <si>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</si>
  <si>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</si>
  <si>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</si>
  <si>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</si>
  <si>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</si>
  <si>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</si>
  <si>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</si>
  <si>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</si>
  <si>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</si>
  <si>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</si>
  <si>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</si>
  <si>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</si>
  <si>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</si>
  <si>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</si>
  <si>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</si>
  <si>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</si>
  <si>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</si>
  <si>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</si>
  <si>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</si>
  <si>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</si>
  <si>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</si>
  <si>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</si>
  <si>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</si>
  <si>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</si>
  <si>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</si>
  <si>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</si>
  <si>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</si>
  <si>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</si>
  <si>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</si>
  <si>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</si>
  <si>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</si>
  <si>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</si>
  <si>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</si>
  <si>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</si>
  <si>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</si>
  <si>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</si>
  <si>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</si>
  <si>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</si>
  <si>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</si>
  <si>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</si>
  <si>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</si>
  <si>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</si>
  <si>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</si>
  <si>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</si>
  <si>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</si>
  <si>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</si>
  <si>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</si>
  <si>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</si>
  <si>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</si>
  <si>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</si>
  <si>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</si>
  <si>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</si>
  <si>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</si>
  <si>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</si>
  <si>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</si>
  <si>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</si>
  <si>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</si>
  <si>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</si>
  <si>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</si>
  <si>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</si>
  <si>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</si>
  <si>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</si>
  <si>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</si>
  <si>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</si>
  <si>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</si>
  <si>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</si>
  <si>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</si>
  <si>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</si>
  <si>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</si>
  <si>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</si>
  <si>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</si>
  <si>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</si>
  <si>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</si>
  <si>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</si>
  <si>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</si>
  <si>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</si>
  <si>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</si>
  <si>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</si>
  <si>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</si>
  <si>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</si>
  <si>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</si>
  <si>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</si>
  <si>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</si>
  <si>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</si>
  <si>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</si>
  <si>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</si>
  <si>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</si>
  <si>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</si>
  <si>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</si>
  <si>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</si>
  <si>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</si>
  <si>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</si>
  <si>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</si>
  <si>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</si>
  <si>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</si>
  <si>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</si>
  <si>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</si>
  <si>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</si>
  <si>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</si>
  <si>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</si>
  <si>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</si>
  <si>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</si>
  <si>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</si>
  <si>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</si>
  <si>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</si>
  <si>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</si>
  <si>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</si>
  <si>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</si>
  <si>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</si>
  <si>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</si>
  <si>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</si>
  <si>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</si>
  <si>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</si>
  <si>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</si>
  <si>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</si>
  <si>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</si>
  <si>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</si>
  <si>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</si>
  <si>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</si>
  <si>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</si>
  <si>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</si>
  <si>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</si>
  <si>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</si>
  <si>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</si>
  <si>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</si>
  <si>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</si>
  <si>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</si>
  <si>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</si>
  <si>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</si>
  <si>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</si>
  <si>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</si>
  <si>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</si>
  <si>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</si>
  <si>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</si>
  <si>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</si>
  <si>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</si>
  <si>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</si>
  <si>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</si>
  <si>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</si>
  <si>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</si>
  <si>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</si>
  <si>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</si>
  <si>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</si>
  <si>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</si>
  <si>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</si>
  <si>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</si>
  <si>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</si>
  <si>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</si>
  <si>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</si>
  <si>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</si>
  <si>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</si>
  <si>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</si>
  <si>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</si>
  <si>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</si>
  <si>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</si>
  <si>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</si>
  <si>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</si>
  <si>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</si>
  <si>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</si>
  <si>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</si>
  <si>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</si>
  <si>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</si>
  <si>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</si>
  <si>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</si>
  <si>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</si>
  <si>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</si>
  <si>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</si>
  <si>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</si>
  <si>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</si>
  <si>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</si>
  <si>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</si>
  <si>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</si>
  <si>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</si>
  <si>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</si>
  <si>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</si>
  <si>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</si>
  <si>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</si>
  <si>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</si>
  <si>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</si>
  <si>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</si>
  <si>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</si>
  <si>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</si>
  <si>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</si>
  <si>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</si>
  <si>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</si>
  <si>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</si>
  <si>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</si>
  <si>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</si>
  <si>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</si>
  <si>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</si>
  <si>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</si>
  <si>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</si>
  <si>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</si>
  <si>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</si>
  <si>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</si>
  <si>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</si>
  <si>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</si>
  <si>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</si>
  <si>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</si>
  <si>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</si>
  <si>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</si>
  <si>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</si>
  <si>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</si>
  <si>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</si>
  <si>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</si>
  <si>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</si>
  <si>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</si>
  <si>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</si>
  <si>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</si>
  <si>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</si>
  <si>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</si>
  <si>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</si>
  <si>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</si>
  <si>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</si>
  <si>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</si>
  <si>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</si>
  <si>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</si>
  <si>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</si>
  <si>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</si>
  <si>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</si>
  <si>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</si>
  <si>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</si>
  <si>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</si>
  <si>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</si>
  <si>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</si>
  <si>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</si>
  <si>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</si>
  <si>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</si>
  <si>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</si>
  <si>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</si>
  <si>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</si>
  <si>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</si>
  <si>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</si>
  <si>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</si>
  <si>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</si>
  <si>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</si>
  <si>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</si>
  <si>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</si>
  <si>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</si>
  <si>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</si>
  <si>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</si>
  <si>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</si>
  <si>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</si>
  <si>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</si>
  <si>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</si>
  <si>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</si>
  <si>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</si>
  <si>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</si>
  <si>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</si>
  <si>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</si>
  <si>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</si>
  <si>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</si>
  <si>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</si>
  <si>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</si>
  <si>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</si>
  <si>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</si>
  <si>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</si>
  <si>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</si>
  <si>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</si>
  <si>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</si>
  <si>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</si>
  <si>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</si>
  <si>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</si>
  <si>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</si>
  <si>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</si>
  <si>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</si>
  <si>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</si>
  <si>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</si>
  <si>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</si>
  <si>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</si>
  <si>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</si>
  <si>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</si>
  <si>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</si>
  <si>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</si>
  <si>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</si>
  <si>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</si>
  <si>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</si>
  <si>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</si>
  <si>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</si>
  <si>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</si>
  <si>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</si>
  <si>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</si>
  <si>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</si>
  <si>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</si>
  <si>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</si>
  <si>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</si>
  <si>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</si>
  <si>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</si>
  <si>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</si>
  <si>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</si>
  <si>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</si>
  <si>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</si>
  <si>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</si>
  <si>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</si>
  <si>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</si>
  <si>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</si>
  <si>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</si>
  <si>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</si>
  <si>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</si>
  <si>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</si>
  <si>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</si>
  <si>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</si>
  <si>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</si>
  <si>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</si>
  <si>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</si>
  <si>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</si>
  <si>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</si>
  <si>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</si>
  <si>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</si>
  <si>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</si>
  <si>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</si>
  <si>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</si>
  <si>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</si>
  <si>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</si>
  <si>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</si>
  <si>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</si>
  <si>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</si>
  <si>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</si>
  <si>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</si>
  <si>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</si>
  <si>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</si>
  <si>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</si>
  <si>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</si>
  <si>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</si>
  <si>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</si>
  <si>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</si>
  <si>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</si>
  <si>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</si>
  <si>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</si>
  <si>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</si>
  <si>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</si>
  <si>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</si>
  <si>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</si>
  <si>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</si>
  <si>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</si>
  <si>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</si>
  <si>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</si>
  <si>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</si>
  <si>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</si>
  <si>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</si>
  <si>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</si>
  <si>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</si>
  <si>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</si>
  <si>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</si>
  <si>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</si>
  <si>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</si>
  <si>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</si>
  <si>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</si>
  <si>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</si>
  <si>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</si>
  <si>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</si>
  <si>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</si>
  <si>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</si>
  <si>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</si>
  <si>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</si>
  <si>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</si>
  <si>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</si>
  <si>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</si>
  <si>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</si>
  <si>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</si>
  <si>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</si>
  <si>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</si>
  <si>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</si>
  <si>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</si>
  <si>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</si>
  <si>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</si>
  <si>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</si>
  <si>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</si>
  <si>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</si>
  <si>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</si>
  <si>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</si>
  <si>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</si>
  <si>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</si>
  <si>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</si>
  <si>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</si>
  <si>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</si>
  <si>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</si>
  <si>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</si>
  <si>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</si>
  <si>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</si>
  <si>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</si>
  <si>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</si>
  <si>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</si>
  <si>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</si>
  <si>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</si>
  <si>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</si>
  <si>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</si>
  <si>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</si>
  <si>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</si>
  <si>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</si>
  <si>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</si>
  <si>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</si>
  <si>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</si>
  <si>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</si>
  <si>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</si>
  <si>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</si>
  <si>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</si>
  <si>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</si>
  <si>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</si>
  <si>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</si>
  <si>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</si>
  <si>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</si>
  <si>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</si>
  <si>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</si>
  <si>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</si>
  <si>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</si>
  <si>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</si>
  <si>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</si>
  <si>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</si>
  <si>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</si>
  <si>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</si>
  <si>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</si>
  <si>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</si>
  <si>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</si>
  <si>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</si>
  <si>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</si>
  <si>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</si>
  <si>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</si>
  <si>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</si>
  <si>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</si>
  <si>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</si>
  <si>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</si>
  <si>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</si>
  <si>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</si>
  <si>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</si>
  <si>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</si>
  <si>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</si>
  <si>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</si>
  <si>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</si>
  <si>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</si>
  <si>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</si>
  <si>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</si>
  <si>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</si>
  <si>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</si>
  <si>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</si>
  <si>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</si>
  <si>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</si>
  <si>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</si>
  <si>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</si>
  <si>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</si>
  <si>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</si>
  <si>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</si>
  <si>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</si>
  <si>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</si>
  <si>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</si>
  <si>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</si>
  <si>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</si>
  <si>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</si>
  <si>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</si>
  <si>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</si>
  <si>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</si>
  <si>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</si>
  <si>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</si>
  <si>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</si>
  <si>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</si>
  <si>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</si>
  <si>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</si>
  <si>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</si>
  <si>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</si>
  <si>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</si>
  <si>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</si>
  <si>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</si>
  <si>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</si>
  <si>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</si>
  <si>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</si>
  <si>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</si>
  <si>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</si>
  <si>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</si>
  <si>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</si>
  <si>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</si>
  <si>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</si>
  <si>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</si>
  <si>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</si>
  <si>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</si>
  <si>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</si>
  <si>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</si>
  <si>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</si>
  <si>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</si>
  <si>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</si>
  <si>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</si>
  <si>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</si>
  <si>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</si>
  <si>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</si>
  <si>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</si>
  <si>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</si>
  <si>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</si>
  <si>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</si>
  <si>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</si>
  <si>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</si>
  <si>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</si>
  <si>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</si>
  <si>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</si>
  <si>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</si>
  <si>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</si>
  <si>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</si>
  <si>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</si>
  <si>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</si>
  <si>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</si>
  <si>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</si>
  <si>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</si>
  <si>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</si>
  <si>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</si>
  <si>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</si>
  <si>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</si>
  <si>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</si>
  <si>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</si>
  <si>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</si>
  <si>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</si>
  <si>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</si>
  <si>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</si>
  <si>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</si>
  <si>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</si>
  <si>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</si>
  <si>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</si>
  <si>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</si>
  <si>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</si>
  <si>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</si>
  <si>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</si>
  <si>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</si>
  <si>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</si>
  <si>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</si>
  <si>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</si>
  <si>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</si>
  <si>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</si>
  <si>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</si>
  <si>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</si>
  <si>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</si>
  <si>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</si>
  <si>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</si>
  <si>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</si>
  <si>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</si>
  <si>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</si>
  <si>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</si>
  <si>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</si>
  <si>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</si>
  <si>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</si>
  <si>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</si>
  <si>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</si>
  <si>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</si>
  <si>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</si>
  <si>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</si>
  <si>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</si>
  <si>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</si>
  <si>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</si>
  <si>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</si>
  <si>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</si>
  <si>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</si>
  <si>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</si>
  <si>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</si>
  <si>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</si>
  <si>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</si>
  <si>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</si>
  <si>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</si>
  <si>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</si>
  <si>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</si>
  <si>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</si>
  <si>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</si>
  <si>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</si>
  <si>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</si>
  <si>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</si>
  <si>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</si>
  <si>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</si>
  <si>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</si>
  <si>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</si>
  <si>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</si>
  <si>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</si>
  <si>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</si>
  <si>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</si>
  <si>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</si>
  <si>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</si>
  <si>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</si>
  <si>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</si>
  <si>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</si>
  <si>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</si>
  <si>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</si>
  <si>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</si>
  <si>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</si>
  <si>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</si>
  <si>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</si>
  <si>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</si>
  <si>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</si>
  <si>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</si>
  <si>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</si>
  <si>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</si>
  <si>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</si>
  <si>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</si>
  <si>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</si>
  <si>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</si>
  <si>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</si>
  <si>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</si>
  <si>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</si>
  <si>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</si>
  <si>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</si>
  <si>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</si>
  <si>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</si>
  <si>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</si>
  <si>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</si>
  <si>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</si>
  <si>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</si>
  <si>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</si>
  <si>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</si>
  <si>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</si>
  <si>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</si>
  <si>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</si>
  <si>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</si>
  <si>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</si>
  <si>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</si>
  <si>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</si>
  <si>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</si>
  <si>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</si>
  <si>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</si>
  <si>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</si>
  <si>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</si>
  <si>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</si>
  <si>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</si>
  <si>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</si>
  <si>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</si>
  <si>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</si>
  <si>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</si>
  <si>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</si>
  <si>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</si>
  <si>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</si>
  <si>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</si>
  <si>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</si>
  <si>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</si>
  <si>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</si>
  <si>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</si>
  <si>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</si>
  <si>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</si>
  <si>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</si>
  <si>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</si>
  <si>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</si>
  <si>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</si>
  <si>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</si>
  <si>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</si>
  <si>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</si>
  <si>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</si>
  <si>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</si>
  <si>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</si>
  <si>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</si>
  <si>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</si>
  <si>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</si>
  <si>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</si>
  <si>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</si>
  <si>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</si>
  <si>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</si>
  <si>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</si>
  <si>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</si>
  <si>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</si>
  <si>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</si>
  <si>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</si>
  <si>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</si>
  <si>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</si>
  <si>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</si>
  <si>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</si>
  <si>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</si>
  <si>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</si>
  <si>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</si>
  <si>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</si>
  <si>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</si>
  <si>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</si>
  <si>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</si>
  <si>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</si>
  <si>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</si>
  <si>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</si>
  <si>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</si>
  <si>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</si>
  <si>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</si>
  <si>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</si>
  <si>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</si>
  <si>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</si>
  <si>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</si>
  <si>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</si>
  <si>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</si>
  <si>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</si>
  <si>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</si>
  <si>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</si>
  <si>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</si>
  <si>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</si>
  <si>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</si>
  <si>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</si>
  <si>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</si>
  <si>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</si>
  <si>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</si>
  <si>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</si>
  <si>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</si>
  <si>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</si>
  <si>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</si>
  <si>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</si>
  <si>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</si>
  <si>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</si>
  <si>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</si>
  <si>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</si>
  <si>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</si>
  <si>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</si>
  <si>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</si>
  <si>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</si>
  <si>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</si>
  <si>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</si>
  <si>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</si>
  <si>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</si>
  <si>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</si>
  <si>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</si>
  <si>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</si>
  <si>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</si>
  <si>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</si>
  <si>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</si>
  <si>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</si>
  <si>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</si>
  <si>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</si>
  <si>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</si>
  <si>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</si>
  <si>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</si>
  <si>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</si>
  <si>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</si>
  <si>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</si>
  <si>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</si>
  <si>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</si>
  <si>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</si>
  <si>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</si>
  <si>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</si>
  <si>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</si>
  <si>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</si>
  <si>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</si>
  <si>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</si>
  <si>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</si>
  <si>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</si>
  <si>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</si>
  <si>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</si>
  <si>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</si>
  <si>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</si>
  <si>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</si>
  <si>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</si>
  <si>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</si>
  <si>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</si>
  <si>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</si>
  <si>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</si>
  <si>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</si>
  <si>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</si>
  <si>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</si>
  <si>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</si>
  <si>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</si>
  <si>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</si>
  <si>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</si>
  <si>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</si>
  <si>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</si>
  <si>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</si>
  <si>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</si>
  <si>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</si>
  <si>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</si>
  <si>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</si>
  <si>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</si>
  <si>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</si>
  <si>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</si>
  <si>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</si>
  <si>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</si>
  <si>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</si>
  <si>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</si>
  <si>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</si>
  <si>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</si>
  <si>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</si>
  <si>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</si>
  <si>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</si>
  <si>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</si>
  <si>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</si>
  <si>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</si>
  <si>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</si>
  <si>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</si>
  <si>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</si>
  <si>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</si>
  <si>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</si>
  <si>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</si>
  <si>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</si>
  <si>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</si>
  <si>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</si>
  <si>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</si>
  <si>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</si>
  <si>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</si>
  <si>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</si>
  <si>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</si>
  <si>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</si>
  <si>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</si>
  <si>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</si>
  <si>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</si>
  <si>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</si>
  <si>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</si>
  <si>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</si>
  <si>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</si>
  <si>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</si>
  <si>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</si>
  <si>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</si>
  <si>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</si>
  <si>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</si>
  <si>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</si>
  <si>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</si>
  <si>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</si>
  <si>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</si>
  <si>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</si>
  <si>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</si>
  <si>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</si>
  <si>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</si>
  <si>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</si>
  <si>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</si>
  <si>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</si>
  <si>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</si>
  <si>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</si>
  <si>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</si>
  <si>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</si>
  <si>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</si>
  <si>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</si>
  <si>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</si>
  <si>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</si>
  <si>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</si>
  <si>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</si>
  <si>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</si>
  <si>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</si>
  <si>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</si>
  <si>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</si>
  <si>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</si>
  <si>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</si>
  <si>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</si>
  <si>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</si>
  <si>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</si>
  <si>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</si>
  <si>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</si>
  <si>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</si>
  <si>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</si>
  <si>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</si>
  <si>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</si>
  <si>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</si>
  <si>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</si>
  <si>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</si>
  <si>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</si>
  <si>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</si>
  <si>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</si>
  <si>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</si>
  <si>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</si>
  <si>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</si>
  <si>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</si>
  <si>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</si>
  <si>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</si>
  <si>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</si>
  <si>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</si>
  <si>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</si>
  <si>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</si>
  <si>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</si>
  <si>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</si>
  <si>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</si>
  <si>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</si>
  <si>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</si>
  <si>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</si>
  <si>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</si>
  <si>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</si>
  <si>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</si>
  <si>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</si>
  <si>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</si>
  <si>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</si>
  <si>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</si>
  <si>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</si>
  <si>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</si>
  <si>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</si>
  <si>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</si>
  <si>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</si>
  <si>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</si>
  <si>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</si>
  <si>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</si>
  <si>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</si>
  <si>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</si>
  <si>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</si>
  <si>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</si>
  <si>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</si>
  <si>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</si>
  <si>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</si>
  <si>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</si>
  <si>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</si>
  <si>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</si>
  <si>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</si>
  <si>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</si>
  <si>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</si>
  <si>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</si>
  <si>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</si>
  <si>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</si>
  <si>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</si>
  <si>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</si>
  <si>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</si>
  <si>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</si>
  <si>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</si>
  <si>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</si>
  <si>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</si>
  <si>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</si>
  <si>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</si>
  <si>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</si>
  <si>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</si>
  <si>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</si>
  <si>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</si>
  <si>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</si>
  <si>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</si>
  <si>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</si>
  <si>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</si>
  <si>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</si>
  <si>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</si>
  <si>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</si>
  <si>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</si>
  <si>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</si>
  <si>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</si>
  <si>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</si>
  <si>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</si>
  <si>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</si>
  <si>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</si>
  <si>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</si>
  <si>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</si>
  <si>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</si>
  <si>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</si>
  <si>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</si>
  <si>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</si>
  <si>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</si>
  <si>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</si>
  <si>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</si>
  <si>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</si>
  <si>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</si>
  <si>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</si>
  <si>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</si>
  <si>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</si>
  <si>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</si>
  <si>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</si>
  <si>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</si>
  <si>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</si>
  <si>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</si>
  <si>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</si>
  <si>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</si>
  <si>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</si>
  <si>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</si>
  <si>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</si>
  <si>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</si>
  <si>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</si>
  <si>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</si>
  <si>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</si>
  <si>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</si>
  <si>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</si>
  <si>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</si>
  <si>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</si>
  <si>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</si>
  <si>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</si>
  <si>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</si>
  <si>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</si>
  <si>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</si>
  <si>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</si>
  <si>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</si>
  <si>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</si>
  <si>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</si>
  <si>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</si>
  <si>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</si>
  <si>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</si>
  <si>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</si>
  <si>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</si>
  <si>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</si>
  <si>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</si>
  <si>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</si>
  <si>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</si>
  <si>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</si>
  <si>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</si>
  <si>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</si>
  <si>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</si>
  <si>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</si>
  <si>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</si>
  <si>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</si>
  <si>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</si>
  <si>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</si>
  <si>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</si>
  <si>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</si>
  <si>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</si>
  <si>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</si>
  <si>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</si>
  <si>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</si>
  <si>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</si>
  <si>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</si>
  <si>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</si>
  <si>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</si>
  <si>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</si>
  <si>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</si>
  <si>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</si>
  <si>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</si>
  <si>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</si>
  <si>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</si>
  <si>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</si>
  <si>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</si>
  <si>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</si>
  <si>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</si>
  <si>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</si>
  <si>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</si>
  <si>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</si>
  <si>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</si>
  <si>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</si>
  <si>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</si>
  <si>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</si>
  <si>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</si>
  <si>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</si>
  <si>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</si>
  <si>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</si>
  <si>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</si>
  <si>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</si>
  <si>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</si>
  <si>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</si>
  <si>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</si>
  <si>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</si>
  <si>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</si>
  <si>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</si>
  <si>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</si>
  <si>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</si>
  <si>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</si>
  <si>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</si>
  <si>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</si>
  <si>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</si>
  <si>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</si>
  <si>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</si>
  <si>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</si>
  <si>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</si>
  <si>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</si>
  <si>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</si>
  <si>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</si>
  <si>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</si>
  <si>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</si>
  <si>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</si>
  <si>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</si>
  <si>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</si>
  <si>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</si>
  <si>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</si>
  <si>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</si>
  <si>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</si>
  <si>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</si>
  <si>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</si>
  <si>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</si>
  <si>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</si>
  <si>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</si>
  <si>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</si>
  <si>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</si>
  <si>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</si>
  <si>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</si>
  <si>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</si>
  <si>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</si>
  <si>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</si>
  <si>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</si>
  <si>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</si>
  <si>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</si>
  <si>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</si>
  <si>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</si>
  <si>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</si>
  <si>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</si>
  <si>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</si>
  <si>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</si>
  <si>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</si>
  <si>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</si>
  <si>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</si>
  <si>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</si>
  <si>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</si>
  <si>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</si>
  <si>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</si>
  <si>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</si>
  <si>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</si>
  <si>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</si>
  <si>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</si>
  <si>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</si>
  <si>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</si>
  <si>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</si>
  <si>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</si>
  <si>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</si>
  <si>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</si>
  <si>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</si>
  <si>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</si>
  <si>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</si>
  <si>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</si>
  <si>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</si>
  <si>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</si>
  <si>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</si>
  <si>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</si>
  <si>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</si>
  <si>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</si>
  <si>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</si>
  <si>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</si>
  <si>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</si>
  <si>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</si>
  <si>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</si>
  <si>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</si>
  <si>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</si>
  <si>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</si>
  <si>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</si>
  <si>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</si>
  <si>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</si>
  <si>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</si>
  <si>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</si>
  <si>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</si>
  <si>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</si>
  <si>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</si>
  <si>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</si>
  <si>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</si>
  <si>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</si>
  <si>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</si>
  <si>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</si>
  <si>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</si>
  <si>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</si>
  <si>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</si>
  <si>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</si>
  <si>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</si>
  <si>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</si>
  <si>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</si>
  <si>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</si>
  <si>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</si>
  <si>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</si>
  <si>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</si>
  <si>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</si>
  <si>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</si>
  <si>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</si>
  <si>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</si>
  <si>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</si>
  <si>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</si>
  <si>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</si>
  <si>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</si>
  <si>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</si>
  <si>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</si>
  <si>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</si>
  <si>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</si>
  <si>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</si>
  <si>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</si>
  <si>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</si>
  <si>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</si>
  <si>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</si>
  <si>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</si>
  <si>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</si>
  <si>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</si>
  <si>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</si>
  <si>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</si>
  <si>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</si>
  <si>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</si>
  <si>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</si>
  <si>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</si>
  <si>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</si>
  <si>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</si>
  <si>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</si>
  <si>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</si>
  <si>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</si>
  <si>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</si>
  <si>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</si>
  <si>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</si>
  <si>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</si>
  <si>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</si>
  <si>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</si>
  <si>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</si>
  <si>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</si>
  <si>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</si>
  <si>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</si>
  <si>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</si>
  <si>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</si>
  <si>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</si>
  <si>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</si>
  <si>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</si>
  <si>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</si>
  <si>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</si>
  <si>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</si>
  <si>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</si>
  <si>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</si>
  <si>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</si>
  <si>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</si>
  <si>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</si>
  <si>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</si>
  <si>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</si>
  <si>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</si>
  <si>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</si>
  <si>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</si>
  <si>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</si>
  <si>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</si>
  <si>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</si>
  <si>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</si>
  <si>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</si>
  <si>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</si>
  <si>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</si>
  <si>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</si>
  <si>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</si>
  <si>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</si>
  <si>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</si>
  <si>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</si>
  <si>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</si>
  <si>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</si>
  <si>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</si>
  <si>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</si>
  <si>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</si>
  <si>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</si>
  <si>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</si>
  <si>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</si>
  <si>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</si>
  <si>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</si>
  <si>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</si>
  <si>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</si>
  <si>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</si>
  <si>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</si>
  <si>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</si>
  <si>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</si>
  <si>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</si>
  <si>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</si>
  <si>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</si>
  <si>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</si>
  <si>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</si>
  <si>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</si>
  <si>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</si>
  <si>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</si>
  <si>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</si>
  <si>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</si>
  <si>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</si>
  <si>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</si>
  <si>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</si>
  <si>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</si>
  <si>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</si>
  <si>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</si>
  <si>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</si>
  <si>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</si>
  <si>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</si>
  <si>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</si>
  <si>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</si>
  <si>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</si>
  <si>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</si>
  <si>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</si>
  <si>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</si>
  <si>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</si>
  <si>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</si>
  <si>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</si>
  <si>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</si>
  <si>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</si>
  <si>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</si>
  <si>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</si>
  <si>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</si>
  <si>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</si>
  <si>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</si>
  <si>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</si>
  <si>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</si>
  <si>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</si>
  <si>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</si>
  <si>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</si>
  <si>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</si>
  <si>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</si>
  <si>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</si>
  <si>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</si>
  <si>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</si>
  <si>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</si>
  <si>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</si>
  <si>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</si>
  <si>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</si>
  <si>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</si>
  <si>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</si>
  <si>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</si>
  <si>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</si>
  <si>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</si>
  <si>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</si>
  <si>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</si>
  <si>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</si>
  <si>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</si>
  <si>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</si>
  <si>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</si>
  <si>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</si>
  <si>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</si>
  <si>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</si>
  <si>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</si>
  <si>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</si>
  <si>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</si>
  <si>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</si>
  <si>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</si>
  <si>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</si>
  <si>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</si>
  <si>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</si>
  <si>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</si>
  <si>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</si>
  <si>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</si>
  <si>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</si>
  <si>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</si>
  <si>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</si>
  <si>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</si>
  <si>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</si>
  <si>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</si>
  <si>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</si>
  <si>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</si>
  <si>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</si>
  <si>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</si>
  <si>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</si>
  <si>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</si>
  <si>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</si>
  <si>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</si>
  <si>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</si>
  <si>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</si>
  <si>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</si>
  <si>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</si>
  <si>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</si>
  <si>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</si>
  <si>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</si>
  <si>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</si>
  <si>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</si>
  <si>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</si>
  <si>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</si>
  <si>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</si>
  <si>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</si>
  <si>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</si>
  <si>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</si>
  <si>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</si>
  <si>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</si>
  <si>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</si>
  <si>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</si>
  <si>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</si>
  <si>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</si>
  <si>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</si>
  <si>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</si>
  <si>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</si>
  <si>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</si>
  <si>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</si>
  <si>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</si>
  <si>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</si>
  <si>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</si>
  <si>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</si>
  <si>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</si>
  <si>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</si>
  <si>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</si>
  <si>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</si>
  <si>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</si>
  <si>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</si>
  <si>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</si>
  <si>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</si>
  <si>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</si>
  <si>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</si>
  <si>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</si>
  <si>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</si>
  <si>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</si>
  <si>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</si>
  <si>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</si>
  <si>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</si>
  <si>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</si>
  <si>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</si>
  <si>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</si>
  <si>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</si>
  <si>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</si>
  <si>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</si>
  <si>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</si>
  <si>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</si>
  <si>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</si>
  <si>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</si>
  <si>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</si>
  <si>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</si>
  <si>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</si>
  <si>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</si>
  <si>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</si>
  <si>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</si>
  <si>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</si>
  <si>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</si>
  <si>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</si>
  <si>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</si>
  <si>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</si>
  <si>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</si>
  <si>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</si>
  <si>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</si>
  <si>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</si>
  <si>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</si>
  <si>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</si>
  <si>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</si>
  <si>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</si>
  <si>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</si>
  <si>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</si>
  <si>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</si>
  <si>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</si>
  <si>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</si>
  <si>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</si>
  <si>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</si>
  <si>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</si>
  <si>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</si>
  <si>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</si>
  <si>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</si>
  <si>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</si>
  <si>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</si>
  <si>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</si>
  <si>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</si>
  <si>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</si>
  <si>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</si>
  <si>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</si>
  <si>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</si>
  <si>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</si>
  <si>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</si>
  <si>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</si>
  <si>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</si>
  <si>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</si>
  <si>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</si>
  <si>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</si>
  <si>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</si>
  <si>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</si>
  <si>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</si>
  <si>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</si>
  <si>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</si>
  <si>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</si>
  <si>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</si>
  <si>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</si>
  <si>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</si>
  <si>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</si>
  <si>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</si>
  <si>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</si>
  <si>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</si>
  <si>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</si>
  <si>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</si>
  <si>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</si>
  <si>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</si>
  <si>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</si>
  <si>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</si>
  <si>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</si>
  <si>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</si>
  <si>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</si>
  <si>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</si>
  <si>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</si>
  <si>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</si>
  <si>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</si>
  <si>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</si>
  <si>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</si>
  <si>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</si>
  <si>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</si>
  <si>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</si>
  <si>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</si>
  <si>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</si>
  <si>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</si>
  <si>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</si>
  <si>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</si>
  <si>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</si>
  <si>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</si>
  <si>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</si>
  <si>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</si>
  <si>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</si>
  <si>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</si>
  <si>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</si>
  <si>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</si>
  <si>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</si>
  <si>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</si>
  <si>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</si>
  <si>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</si>
  <si>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</si>
  <si>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</si>
  <si>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</si>
  <si>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</si>
  <si>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</si>
  <si>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</si>
  <si>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</si>
  <si>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</si>
  <si>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</si>
  <si>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</si>
  <si>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</si>
  <si>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</si>
  <si>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</si>
  <si>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</si>
  <si>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</si>
  <si>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</si>
  <si>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</si>
  <si>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</si>
  <si>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</si>
  <si>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</si>
  <si>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</si>
  <si>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</si>
  <si>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</si>
  <si>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</si>
  <si>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</si>
  <si>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</si>
  <si>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</si>
  <si>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</si>
  <si>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</si>
  <si>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</si>
  <si>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</si>
  <si>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</si>
  <si>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</si>
  <si>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</si>
  <si>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</si>
  <si>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</si>
  <si>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</si>
  <si>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</si>
  <si>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</si>
  <si>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</si>
  <si>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</si>
  <si>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</si>
  <si>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</si>
  <si>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</si>
  <si>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</si>
  <si>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</si>
  <si>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</si>
  <si>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</si>
  <si>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</si>
  <si>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</si>
  <si>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</si>
  <si>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</si>
  <si>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</si>
  <si>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</si>
  <si>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</si>
  <si>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</si>
  <si>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</si>
  <si>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</si>
  <si>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</si>
  <si>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</si>
  <si>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</si>
  <si>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</si>
  <si>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</si>
  <si>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</si>
  <si>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</si>
  <si>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</si>
  <si>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</si>
  <si>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</si>
  <si>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</si>
  <si>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</si>
  <si>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</si>
  <si>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</si>
  <si>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</si>
  <si>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</si>
  <si>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</si>
  <si>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</si>
  <si>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</si>
  <si>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</si>
  <si>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</si>
  <si>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</si>
  <si>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</si>
  <si>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</si>
  <si>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</si>
  <si>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</si>
  <si>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</si>
  <si>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</si>
  <si>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</si>
  <si>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</si>
  <si>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</si>
  <si>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</si>
  <si>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</si>
  <si>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</si>
  <si>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</si>
  <si>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</si>
  <si>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</si>
  <si>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</si>
  <si>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</si>
  <si>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</si>
  <si>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</si>
  <si>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</si>
  <si>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</si>
  <si>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</si>
  <si>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</si>
  <si>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</si>
  <si>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</si>
  <si>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</si>
  <si>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</si>
  <si>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</si>
  <si>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</si>
  <si>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</si>
  <si>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</si>
  <si>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</si>
  <si>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</si>
  <si>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</si>
  <si>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</si>
  <si>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</si>
  <si>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</si>
  <si>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</si>
  <si>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</si>
  <si>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</si>
  <si>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</si>
  <si>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</si>
  <si>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</si>
  <si>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</si>
  <si>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</si>
  <si>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</si>
  <si>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</si>
  <si>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</si>
  <si>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</si>
  <si>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</si>
  <si>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</si>
  <si>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</si>
  <si>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</si>
  <si>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</si>
  <si>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</si>
  <si>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</si>
  <si>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</si>
  <si>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</si>
  <si>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</si>
  <si>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</si>
  <si>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</si>
  <si>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</si>
  <si>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</si>
  <si>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</si>
  <si>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</si>
  <si>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</si>
  <si>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</si>
  <si>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</si>
  <si>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</si>
  <si>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</si>
  <si>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</si>
  <si>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</si>
  <si>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</si>
  <si>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</si>
  <si>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</si>
  <si>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</si>
  <si>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</si>
  <si>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</si>
  <si>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</si>
  <si>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</si>
  <si>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</si>
  <si>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</si>
  <si>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</si>
  <si>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</si>
  <si>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</si>
  <si>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</si>
  <si>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</si>
  <si>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</si>
  <si>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</si>
  <si>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</si>
  <si>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</si>
  <si>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</si>
  <si>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</si>
  <si>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</si>
  <si>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</si>
  <si>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</si>
  <si>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</si>
  <si>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</si>
  <si>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</si>
  <si>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</si>
  <si>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</si>
  <si>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</si>
  <si>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</si>
  <si>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</si>
  <si>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</si>
  <si>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</si>
  <si>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</si>
  <si>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</si>
  <si>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</si>
  <si>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</si>
  <si>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</si>
  <si>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</si>
  <si>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</si>
  <si>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</si>
  <si>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</si>
  <si>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</si>
  <si>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</si>
  <si>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</si>
  <si>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</si>
  <si>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</si>
  <si>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</si>
  <si>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</si>
  <si>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</si>
  <si>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</si>
  <si>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</si>
  <si>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</si>
  <si>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</si>
  <si>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</si>
  <si>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</si>
  <si>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</si>
  <si>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</si>
  <si>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</si>
  <si>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</si>
  <si>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</si>
  <si>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</si>
  <si>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</si>
  <si>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</si>
  <si>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</si>
  <si>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</si>
  <si>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</si>
  <si>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</si>
  <si>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</si>
  <si>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</si>
  <si>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</si>
  <si>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</si>
  <si>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</si>
  <si>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</si>
  <si>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</si>
  <si>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</si>
  <si>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</si>
  <si>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</si>
  <si>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</si>
  <si>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</si>
  <si>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</si>
  <si>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</si>
  <si>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</si>
  <si>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</si>
  <si>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</si>
  <si>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</si>
  <si>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</si>
  <si>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</si>
  <si>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</si>
  <si>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</si>
  <si>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</si>
  <si>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</si>
  <si>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</si>
  <si>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</si>
  <si>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</si>
  <si>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</si>
  <si>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</si>
  <si>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</si>
  <si>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</si>
  <si>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</si>
  <si>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</si>
  <si>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</si>
  <si>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</si>
  <si>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</si>
  <si>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</si>
  <si>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</si>
  <si>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</si>
  <si>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</si>
  <si>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</si>
  <si>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</si>
  <si>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</si>
  <si>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</si>
  <si>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</si>
  <si>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</si>
  <si>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</si>
  <si>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</si>
  <si>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</si>
  <si>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</si>
  <si>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</si>
  <si>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</si>
  <si>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</si>
  <si>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</si>
  <si>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</si>
  <si>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</si>
  <si>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</si>
  <si>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</si>
  <si>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</si>
  <si>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</si>
  <si>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</si>
  <si>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</si>
  <si>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</si>
  <si>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</si>
  <si>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</si>
  <si>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</si>
  <si>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</si>
  <si>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</si>
  <si>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</si>
  <si>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</si>
  <si>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</si>
  <si>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</si>
  <si>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</si>
  <si>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</si>
  <si>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</si>
  <si>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</si>
  <si>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</si>
  <si>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</si>
  <si>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</si>
  <si>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</si>
  <si>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</si>
  <si>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</si>
  <si>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</si>
  <si>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</si>
  <si>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</si>
  <si>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</si>
  <si>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</si>
  <si>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</si>
  <si>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</si>
  <si>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</si>
  <si>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</si>
  <si>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</si>
  <si>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</si>
  <si>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</si>
  <si>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</si>
  <si>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</si>
  <si>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</si>
  <si>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</si>
  <si>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</si>
  <si>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</si>
  <si>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</si>
  <si>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</si>
  <si>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</si>
  <si>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</si>
  <si>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</si>
  <si>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</si>
  <si>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</si>
  <si>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</si>
  <si>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</si>
  <si>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</si>
  <si>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</si>
  <si>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</si>
  <si>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</si>
  <si>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</si>
  <si>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</si>
  <si>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</si>
  <si>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</si>
  <si>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</si>
  <si>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</si>
  <si>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</si>
  <si>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</si>
  <si>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</si>
  <si>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</si>
  <si>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</si>
  <si>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</si>
  <si>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</si>
  <si>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</si>
  <si>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</si>
  <si>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</si>
  <si>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</si>
  <si>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</si>
  <si>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</si>
  <si>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</si>
  <si>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</si>
  <si>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</si>
  <si>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</si>
  <si>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</si>
  <si>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</si>
  <si>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</si>
  <si>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</si>
  <si>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</si>
  <si>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</si>
  <si>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</si>
  <si>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</si>
  <si>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</si>
  <si>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</si>
  <si>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</si>
  <si>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</si>
  <si>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</si>
  <si>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</si>
  <si>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</si>
  <si>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</si>
  <si>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</si>
  <si>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</si>
  <si>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</si>
  <si>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</si>
  <si>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</si>
  <si>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</si>
  <si>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</si>
  <si>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</si>
  <si>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</si>
  <si>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</si>
  <si>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</si>
  <si>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</si>
  <si>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</si>
  <si>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</si>
  <si>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</si>
  <si>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</si>
  <si>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</si>
  <si>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</si>
  <si>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</si>
  <si>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</si>
  <si>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</si>
  <si>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</si>
  <si>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</si>
  <si>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</si>
  <si>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</si>
  <si>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</si>
  <si>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</si>
  <si>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</si>
  <si>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</si>
  <si>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</si>
  <si>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</si>
  <si>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</si>
  <si>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</si>
  <si>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</si>
  <si>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</si>
  <si>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</si>
  <si>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</si>
  <si>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</si>
  <si>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</si>
  <si>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</si>
  <si>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</si>
  <si>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</si>
  <si>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</si>
  <si>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</si>
  <si>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</si>
  <si>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</si>
  <si>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</si>
  <si>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</si>
  <si>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</si>
  <si>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</si>
  <si>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</si>
  <si>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</si>
  <si>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</si>
  <si>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</si>
  <si>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</si>
  <si>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</si>
  <si>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</si>
  <si>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</si>
  <si>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</si>
  <si>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</si>
  <si>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</si>
  <si>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</si>
  <si>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</si>
  <si>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</si>
  <si>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</si>
  <si>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</si>
  <si>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</si>
  <si>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</si>
  <si>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</si>
  <si>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</si>
  <si>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</si>
  <si>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</si>
  <si>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</si>
  <si>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</si>
  <si>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</si>
  <si>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</si>
  <si>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</si>
  <si>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</si>
  <si>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</si>
  <si>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</si>
  <si>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</si>
  <si>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</si>
  <si>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</si>
  <si>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</si>
  <si>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</si>
  <si>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</si>
  <si>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</si>
  <si>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</si>
  <si>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</si>
  <si>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</si>
  <si>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</si>
  <si>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</si>
  <si>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</si>
  <si>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</si>
  <si>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</si>
  <si>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</si>
  <si>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</si>
  <si>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</si>
  <si>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</si>
  <si>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</si>
  <si>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</si>
  <si>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</si>
  <si>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</si>
  <si>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</si>
  <si>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</si>
  <si>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</si>
  <si>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</si>
  <si>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</si>
  <si>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</si>
  <si>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</si>
  <si>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</si>
  <si>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</si>
  <si>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</si>
  <si>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</si>
  <si>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</si>
  <si>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</si>
  <si>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</si>
  <si>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</si>
  <si>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</si>
  <si>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</si>
  <si>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</si>
  <si>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</si>
  <si>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</si>
  <si>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</si>
  <si>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</si>
  <si>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</si>
  <si>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</si>
  <si>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</si>
  <si>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</si>
  <si>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</si>
  <si>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</si>
  <si>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</si>
  <si>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</si>
  <si>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</si>
  <si>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</si>
  <si>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</si>
  <si>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</si>
  <si>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</si>
  <si>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</si>
  <si>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</si>
  <si>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</si>
  <si>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</si>
  <si>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</si>
  <si>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</si>
  <si>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</si>
  <si>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</si>
  <si>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</si>
  <si>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</si>
  <si>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</si>
  <si>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</si>
  <si>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</si>
  <si>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</si>
  <si>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</si>
  <si>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</si>
  <si>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</si>
  <si>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</si>
  <si>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</si>
  <si>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</si>
  <si>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</si>
  <si>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</si>
  <si>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</si>
  <si>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</si>
  <si>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</si>
  <si>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</si>
  <si>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</si>
  <si>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</si>
  <si>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</si>
  <si>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</si>
  <si>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</si>
  <si>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</si>
  <si>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</si>
  <si>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</si>
  <si>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</si>
  <si>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</si>
  <si>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</si>
  <si>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</si>
  <si>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</si>
  <si>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</si>
  <si>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</si>
  <si>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</si>
  <si>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</si>
  <si>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</si>
  <si>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</si>
  <si>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</si>
  <si>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</si>
  <si>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</si>
  <si>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</si>
  <si>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</si>
  <si>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</si>
  <si>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</si>
  <si>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</si>
  <si>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</si>
  <si>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</si>
  <si>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</si>
  <si>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</si>
  <si>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</si>
  <si>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</si>
  <si>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</si>
  <si>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</si>
  <si>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</si>
  <si>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</si>
  <si>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</si>
  <si>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</si>
  <si>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</si>
  <si>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</si>
  <si>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</si>
  <si>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</si>
  <si>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</si>
  <si>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</si>
  <si>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</si>
  <si>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</si>
  <si>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</si>
  <si>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</si>
  <si>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</si>
  <si>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</si>
  <si>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</si>
  <si>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</si>
  <si>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</si>
  <si>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</si>
  <si>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</si>
  <si>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</si>
  <si>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</si>
  <si>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</si>
  <si>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</si>
  <si>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</si>
  <si>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</si>
  <si>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</si>
  <si>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</si>
  <si>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</si>
  <si>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</si>
  <si>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</si>
  <si>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</si>
  <si>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</si>
  <si>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</si>
  <si>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</si>
  <si>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</si>
  <si>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</si>
  <si>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</si>
  <si>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</si>
  <si>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</si>
  <si>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</si>
  <si>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</si>
  <si>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</si>
  <si>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</si>
  <si>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</si>
  <si>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</si>
  <si>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</si>
  <si>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</si>
  <si>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</si>
  <si>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</si>
  <si>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</si>
  <si>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</si>
  <si>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</si>
  <si>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</si>
  <si>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</si>
  <si>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</si>
  <si>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</si>
  <si>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</si>
  <si>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</si>
  <si>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</si>
  <si>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</si>
  <si>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</si>
  <si>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</si>
  <si>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</si>
  <si>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</si>
  <si>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</si>
  <si>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</si>
  <si>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</si>
  <si>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</si>
  <si>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</si>
  <si>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</si>
  <si>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</si>
  <si>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</si>
  <si>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</si>
  <si>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</si>
  <si>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</si>
  <si>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</si>
  <si>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</si>
  <si>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</si>
  <si>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</si>
  <si>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</si>
  <si>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</si>
  <si>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</si>
  <si>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</si>
  <si>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</si>
  <si>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</si>
  <si>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</si>
  <si>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</si>
  <si>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</si>
  <si>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</si>
  <si>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</si>
  <si>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</si>
  <si>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</si>
  <si>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</si>
  <si>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</si>
  <si>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</si>
  <si>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</si>
  <si>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</si>
  <si>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</si>
  <si>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</si>
  <si>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</si>
  <si>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</si>
  <si>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</si>
  <si>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</si>
  <si>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</si>
  <si>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</si>
  <si>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</si>
  <si>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</si>
  <si>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</si>
  <si>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</si>
  <si>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</si>
  <si>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</si>
  <si>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</si>
  <si>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</si>
  <si>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</si>
  <si>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</si>
  <si>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</si>
  <si>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</si>
  <si>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</si>
  <si>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</si>
  <si>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</si>
  <si>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</si>
  <si>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</si>
  <si>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</si>
  <si>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</si>
  <si>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</si>
  <si>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</si>
  <si>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</si>
  <si>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</si>
  <si>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</si>
  <si>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</si>
  <si>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</si>
  <si>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</si>
  <si>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</si>
  <si>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</si>
  <si>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</si>
  <si>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</si>
  <si>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</si>
  <si>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</si>
  <si>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</si>
  <si>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</si>
  <si>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</si>
  <si>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</si>
  <si>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</si>
  <si>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</si>
  <si>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</si>
  <si>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</si>
  <si>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</si>
  <si>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</si>
  <si>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</si>
  <si>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</si>
  <si>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</si>
  <si>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</si>
  <si>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</si>
  <si>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</si>
  <si>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</si>
  <si>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</si>
  <si>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</si>
  <si>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</si>
  <si>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</si>
  <si>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</si>
  <si>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</si>
  <si>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</si>
  <si>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</si>
  <si>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</si>
  <si>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</si>
  <si>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</si>
  <si>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</si>
  <si>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</si>
  <si>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</si>
  <si>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</si>
  <si>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</si>
  <si>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</si>
  <si>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</si>
  <si>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</si>
  <si>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</si>
  <si>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</si>
  <si>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</si>
  <si>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</si>
  <si>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</si>
  <si>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</si>
  <si>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</si>
  <si>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</si>
  <si>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</si>
  <si>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</si>
  <si>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</si>
  <si>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</si>
  <si>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</si>
  <si>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</si>
  <si>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</si>
  <si>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</si>
  <si>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</si>
  <si>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</si>
  <si>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</si>
  <si>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</si>
  <si>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</si>
  <si>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</si>
  <si>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</si>
  <si>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</si>
  <si>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</si>
  <si>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</si>
  <si>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</si>
  <si>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</si>
  <si>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</si>
  <si>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</si>
  <si>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</si>
  <si>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</si>
  <si>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</si>
  <si>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</si>
  <si>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</si>
  <si>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</si>
  <si>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</si>
  <si>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</si>
  <si>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</si>
  <si>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</si>
  <si>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</si>
  <si>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</si>
  <si>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</si>
  <si>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</si>
  <si>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</si>
  <si>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</si>
  <si>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</si>
  <si>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</si>
  <si>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</si>
  <si>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</si>
  <si>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</si>
  <si>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</si>
  <si>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</si>
  <si>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</si>
  <si>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</si>
  <si>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</si>
  <si>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</si>
  <si>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</si>
  <si>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</si>
  <si>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</si>
  <si>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</si>
  <si>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</si>
  <si>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</si>
  <si>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</si>
  <si>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</si>
  <si>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</si>
  <si>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</si>
  <si>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</si>
  <si>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</si>
  <si>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</si>
  <si>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</si>
  <si>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</si>
  <si>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</si>
  <si>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</si>
  <si>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</si>
  <si>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</si>
  <si>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</si>
  <si>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</si>
  <si>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</si>
  <si>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</si>
  <si>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</si>
  <si>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</si>
  <si>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</si>
  <si>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</si>
  <si>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</si>
  <si>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</si>
  <si>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</si>
  <si>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</si>
  <si>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</si>
  <si>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</si>
  <si>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</si>
  <si>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</si>
  <si>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</si>
  <si>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</si>
  <si>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</si>
  <si>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</si>
  <si>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</si>
  <si>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</si>
  <si>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</si>
  <si>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</si>
  <si>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</si>
  <si>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</si>
  <si>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</si>
  <si>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</si>
  <si>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</si>
  <si>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</si>
  <si>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</si>
  <si>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</si>
  <si>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</si>
  <si>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</si>
  <si>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</si>
  <si>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</si>
  <si>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</si>
  <si>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</si>
  <si>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</si>
  <si>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</si>
  <si>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</si>
  <si>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</si>
  <si>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</si>
  <si>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</si>
  <si>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</si>
  <si>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</si>
  <si>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</si>
  <si>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</si>
  <si>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</si>
  <si>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</si>
  <si>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</si>
  <si>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</si>
  <si>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</si>
  <si>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</si>
  <si>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</si>
  <si>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</si>
  <si>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</si>
  <si>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</si>
  <si>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</si>
  <si>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</si>
  <si>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</si>
  <si>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</si>
  <si>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</si>
  <si>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</si>
  <si>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</si>
  <si>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</si>
  <si>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</si>
  <si>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</si>
  <si>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</si>
  <si>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</si>
  <si>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</si>
  <si>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</si>
  <si>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</si>
  <si>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</si>
  <si>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</si>
  <si>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</si>
  <si>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</si>
  <si>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</si>
  <si>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</si>
  <si>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</si>
  <si>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</si>
  <si>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</si>
  <si>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</si>
  <si>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</si>
  <si>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</si>
  <si>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</si>
  <si>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</si>
  <si>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</si>
  <si>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</si>
  <si>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</si>
  <si>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</si>
  <si>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</si>
  <si>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</si>
  <si>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</si>
  <si>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</si>
  <si>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</si>
  <si>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</si>
  <si>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</si>
  <si>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</si>
  <si>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</si>
  <si>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</si>
  <si>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</si>
  <si>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</si>
  <si>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</si>
  <si>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</si>
  <si>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</si>
  <si>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</si>
  <si>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</si>
  <si>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</si>
  <si>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</si>
  <si>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</si>
  <si>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</si>
  <si>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</si>
  <si>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</si>
  <si>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</si>
  <si>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</si>
  <si>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</si>
  <si>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</si>
  <si>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</si>
  <si>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</si>
  <si>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</si>
  <si>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</si>
  <si>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</si>
  <si>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</si>
  <si>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</si>
  <si>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</si>
  <si>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</si>
  <si>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</si>
  <si>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</si>
  <si>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</si>
  <si>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</si>
  <si>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</si>
  <si>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</si>
  <si>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</si>
  <si>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</si>
  <si>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</si>
  <si>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</si>
  <si>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</si>
  <si>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</si>
  <si>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</si>
  <si>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</si>
  <si>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</si>
  <si>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</si>
  <si>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</si>
  <si>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</si>
  <si>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</si>
  <si>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</si>
  <si>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</si>
  <si>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</si>
  <si>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</si>
  <si>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</si>
  <si>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</si>
  <si>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</si>
  <si>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</si>
  <si>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</si>
  <si>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</si>
  <si>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</si>
  <si>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</si>
  <si>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</si>
  <si>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</si>
  <si>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</si>
  <si>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</si>
  <si>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</si>
  <si>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</si>
  <si>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</si>
  <si>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</si>
  <si>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</si>
  <si>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</si>
  <si>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</si>
  <si>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</si>
  <si>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</si>
  <si>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</si>
  <si>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</si>
  <si>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</si>
  <si>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</si>
  <si>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</si>
  <si>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</si>
  <si>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</si>
  <si>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</si>
  <si>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</si>
  <si>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</si>
  <si>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</si>
  <si>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</si>
  <si>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</si>
  <si>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</si>
  <si>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</si>
  <si>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</si>
  <si>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</si>
  <si>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</si>
  <si>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</si>
  <si>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</si>
  <si>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</si>
  <si>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</si>
  <si>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</si>
  <si>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</si>
  <si>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</si>
  <si>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</si>
  <si>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</si>
  <si>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</si>
  <si>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</si>
  <si>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</si>
  <si>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</si>
  <si>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</si>
  <si>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</si>
  <si>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</si>
  <si>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</si>
  <si>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</si>
  <si>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</si>
  <si>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</si>
  <si>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</si>
  <si>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</si>
  <si>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</si>
  <si>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</si>
  <si>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</si>
  <si>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</si>
  <si>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</si>
  <si>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</si>
  <si>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</si>
  <si>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</si>
  <si>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</si>
  <si>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</si>
  <si>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</si>
  <si>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</si>
  <si>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</si>
  <si>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</si>
  <si>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</si>
  <si>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</si>
  <si>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</si>
  <si>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</si>
  <si>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</si>
  <si>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</si>
  <si>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</si>
  <si>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</si>
  <si>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</si>
  <si>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</si>
  <si>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</si>
  <si>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</si>
  <si>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</si>
  <si>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</si>
  <si>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</si>
  <si>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</si>
  <si>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</si>
  <si>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</si>
  <si>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</si>
  <si>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</si>
  <si>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</si>
  <si>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</si>
  <si>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</si>
  <si>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</si>
  <si>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</si>
  <si>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</si>
  <si>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</si>
  <si>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</si>
  <si>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</si>
  <si>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</si>
  <si>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</si>
  <si>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</si>
  <si>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</si>
  <si>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</si>
  <si>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</si>
  <si>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</si>
  <si>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</si>
  <si>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</si>
  <si>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</si>
  <si>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</si>
  <si>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</si>
  <si>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</si>
  <si>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</si>
  <si>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</si>
  <si>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</si>
  <si>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</si>
  <si>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</si>
  <si>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</si>
  <si>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</si>
  <si>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</si>
  <si>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</si>
  <si>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</si>
  <si>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</si>
  <si>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</si>
  <si>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</si>
  <si>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</si>
  <si>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</si>
  <si>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</si>
  <si>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</si>
  <si>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</si>
  <si>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</si>
  <si>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</si>
  <si>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</si>
  <si>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</si>
  <si>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</si>
  <si>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</si>
  <si>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</si>
  <si>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</si>
  <si>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</si>
  <si>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</si>
  <si>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</si>
  <si>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</si>
  <si>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</si>
  <si>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</si>
  <si>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</si>
  <si>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</si>
  <si>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</si>
  <si>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</si>
  <si>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</si>
  <si>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</si>
  <si>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</si>
  <si>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</si>
  <si>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</si>
  <si>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</si>
  <si>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</si>
  <si>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</si>
  <si>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</si>
  <si>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</si>
  <si>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</si>
  <si>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</si>
  <si>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</si>
  <si>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</si>
  <si>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</si>
  <si>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</si>
  <si>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</si>
  <si>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</si>
  <si>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</si>
  <si>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</si>
  <si>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</si>
  <si>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</si>
  <si>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</si>
  <si>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</si>
  <si>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</si>
  <si>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</si>
  <si>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</si>
  <si>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</si>
  <si>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</si>
  <si>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</si>
  <si>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</si>
  <si>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</si>
  <si>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</si>
  <si>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</si>
  <si>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</si>
  <si>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</si>
  <si>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</si>
  <si>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</si>
  <si>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</si>
  <si>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</si>
  <si>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</si>
  <si>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</si>
  <si>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</si>
  <si>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</si>
  <si>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</si>
  <si>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</si>
  <si>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</si>
  <si>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</si>
  <si>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</si>
  <si>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</si>
  <si>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</si>
  <si>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</si>
  <si>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</si>
  <si>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</si>
  <si>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</si>
  <si>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</si>
  <si>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</si>
  <si>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</si>
  <si>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</si>
  <si>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</si>
  <si>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</si>
  <si>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</si>
  <si>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</si>
  <si>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</si>
  <si>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</si>
  <si>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</si>
  <si>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</si>
  <si>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</si>
  <si>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</si>
  <si>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</si>
  <si>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</si>
  <si>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</si>
  <si>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</si>
  <si>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</si>
  <si>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</si>
  <si>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</si>
  <si>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</si>
  <si>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</si>
  <si>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</si>
  <si>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</si>
  <si>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</si>
  <si>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</si>
  <si>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</si>
  <si>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</si>
  <si>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</si>
  <si>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</si>
  <si>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</si>
  <si>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</si>
  <si>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</si>
  <si>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</si>
  <si>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</si>
  <si>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</si>
  <si>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</si>
  <si>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</si>
  <si>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</si>
  <si>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</si>
  <si>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</si>
  <si>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</si>
  <si>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</si>
  <si>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</si>
  <si>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</si>
  <si>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</si>
  <si>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</si>
  <si>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</si>
  <si>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</si>
  <si>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</si>
  <si>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</si>
  <si>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</si>
  <si>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</si>
  <si>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</si>
  <si>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</si>
  <si>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</si>
  <si>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</si>
  <si>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</si>
  <si>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</si>
  <si>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</si>
  <si>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</si>
  <si>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</si>
  <si>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</si>
  <si>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</si>
  <si>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</si>
  <si>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</si>
  <si>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</si>
  <si>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</si>
  <si>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</si>
  <si>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</si>
  <si>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</si>
  <si>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</si>
  <si>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</si>
  <si>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</si>
  <si>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</si>
  <si>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</si>
  <si>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</si>
  <si>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</si>
  <si>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</si>
  <si>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</si>
  <si>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</si>
  <si>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</si>
  <si>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</si>
  <si>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</si>
  <si>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</si>
  <si>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</si>
  <si>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</si>
  <si>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</si>
  <si>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</si>
  <si>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</si>
  <si>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</si>
  <si>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</si>
  <si>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</si>
  <si>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</si>
  <si>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</si>
  <si>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</si>
  <si>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</si>
  <si>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</si>
  <si>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</si>
  <si>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</si>
  <si>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</si>
  <si>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</si>
  <si>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</si>
  <si>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</si>
  <si>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</si>
  <si>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</si>
  <si>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</si>
  <si>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</si>
  <si>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</si>
  <si>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</si>
  <si>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</si>
  <si>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</si>
  <si>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</si>
  <si>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</si>
  <si>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</si>
  <si>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</si>
  <si>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</si>
  <si>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</si>
  <si>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</si>
  <si>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</si>
  <si>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</si>
  <si>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</si>
  <si>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</si>
  <si>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</si>
  <si>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</si>
  <si>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</si>
  <si>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</si>
  <si>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</si>
  <si>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</si>
  <si>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</si>
  <si>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</si>
  <si>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</si>
  <si>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</si>
  <si>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</si>
  <si>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</si>
  <si>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</si>
  <si>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</si>
  <si>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</si>
  <si>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</si>
  <si>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</si>
  <si>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</si>
  <si>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</si>
  <si>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</si>
  <si>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</si>
  <si>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</si>
  <si>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</si>
  <si>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</si>
  <si>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</si>
  <si>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</si>
  <si>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</si>
  <si>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</si>
  <si>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</si>
  <si>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</si>
  <si>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</si>
  <si>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</si>
  <si>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</si>
  <si>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</si>
  <si>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</si>
  <si>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</si>
  <si>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</si>
  <si>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</si>
  <si>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</si>
  <si>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</si>
  <si>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</si>
  <si>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</si>
  <si>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</si>
  <si>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</si>
  <si>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</si>
  <si>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</si>
  <si>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</si>
  <si>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</si>
  <si>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</si>
  <si>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</si>
  <si>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</si>
  <si>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</si>
  <si>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</si>
  <si>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</si>
  <si>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</si>
  <si>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</si>
  <si>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</si>
  <si>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</si>
  <si>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</si>
  <si>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</si>
  <si>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</si>
  <si>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</si>
  <si>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</si>
  <si>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</si>
  <si>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</si>
  <si>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</si>
  <si>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</si>
  <si>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</si>
  <si>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</si>
  <si>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</si>
  <si>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</si>
  <si>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</si>
  <si>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</si>
  <si>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</si>
  <si>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</si>
  <si>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</si>
  <si>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</si>
  <si>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</si>
  <si>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</si>
  <si>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</si>
  <si>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</si>
  <si>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</si>
  <si>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</si>
  <si>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</si>
  <si>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</si>
  <si>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</si>
  <si>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</si>
  <si>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</si>
  <si>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</si>
  <si>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</si>
  <si>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</si>
  <si>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</si>
  <si>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</si>
  <si>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</si>
  <si>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</si>
  <si>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</si>
  <si>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</si>
  <si>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</si>
  <si>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</si>
  <si>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</si>
  <si>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</si>
  <si>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</si>
  <si>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</si>
  <si>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</si>
  <si>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</si>
  <si>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</si>
  <si>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</si>
  <si>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</si>
  <si>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</si>
  <si>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</si>
  <si>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</si>
  <si>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</si>
  <si>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</si>
  <si>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</si>
  <si>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</si>
  <si>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</si>
  <si>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</si>
  <si>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</si>
  <si>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</si>
  <si>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</si>
  <si>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</si>
  <si>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</si>
  <si>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</si>
  <si>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</si>
  <si>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</si>
  <si>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</si>
  <si>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</si>
  <si>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</si>
  <si>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</si>
  <si>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</si>
  <si>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</si>
  <si>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</si>
  <si>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</si>
  <si>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</si>
  <si>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</si>
  <si>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</si>
  <si>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</si>
  <si>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</si>
  <si>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</si>
  <si>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</si>
  <si>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</si>
  <si>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</si>
  <si>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</si>
  <si>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</si>
  <si>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</si>
  <si>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</si>
  <si>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</si>
  <si>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</si>
  <si>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</si>
  <si>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</si>
  <si>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</si>
  <si>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</si>
  <si>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</si>
  <si>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</si>
  <si>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</si>
  <si>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</si>
  <si>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</si>
  <si>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</si>
  <si>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</si>
  <si>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</si>
  <si>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</si>
  <si>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</si>
  <si>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</si>
  <si>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</si>
  <si>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</si>
  <si>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</si>
  <si>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</si>
  <si>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</si>
  <si>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</si>
  <si>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</si>
  <si>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</si>
  <si>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</si>
  <si>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</si>
  <si>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</si>
  <si>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</si>
  <si>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</si>
  <si>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</si>
  <si>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</si>
  <si>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</si>
  <si>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</si>
  <si>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</si>
  <si>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</si>
  <si>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</si>
  <si>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</si>
  <si>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</si>
  <si>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</si>
  <si>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</si>
  <si>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</si>
  <si>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</si>
  <si>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</si>
  <si>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</si>
  <si>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</si>
  <si>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</si>
  <si>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</si>
  <si>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</si>
  <si>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</si>
  <si>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</si>
  <si>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</si>
  <si>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</si>
  <si>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</si>
  <si>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</si>
  <si>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</si>
  <si>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</si>
  <si>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</si>
  <si>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</si>
  <si>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</si>
  <si>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</si>
  <si>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</si>
  <si>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</si>
  <si>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</si>
  <si>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</si>
  <si>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</si>
  <si>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</si>
  <si>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</si>
  <si>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</si>
  <si>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</si>
  <si>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</si>
  <si>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</si>
  <si>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</si>
  <si>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</si>
  <si>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</si>
  <si>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</si>
  <si>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</si>
  <si>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</si>
  <si>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</si>
  <si>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</si>
  <si>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</si>
  <si>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</si>
  <si>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</si>
  <si>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</si>
  <si>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</si>
  <si>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</si>
  <si>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</si>
  <si>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</si>
  <si>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</si>
  <si>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</si>
  <si>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</si>
  <si>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</si>
  <si>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</si>
  <si>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</si>
  <si>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</si>
  <si>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</si>
  <si>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</si>
  <si>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</si>
  <si>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</si>
  <si>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</si>
  <si>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</si>
  <si>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</si>
  <si>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</si>
  <si>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</si>
  <si>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</si>
  <si>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</si>
  <si>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</si>
  <si>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</si>
  <si>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</si>
  <si>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</si>
  <si>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</si>
  <si>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</si>
  <si>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</si>
  <si>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</si>
  <si>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</si>
  <si>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</si>
  <si>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</si>
  <si>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</si>
  <si>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</si>
  <si>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</si>
  <si>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</si>
  <si>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</si>
  <si>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</si>
  <si>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</si>
  <si>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</si>
  <si>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</si>
  <si>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</si>
  <si>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</si>
  <si>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</si>
  <si>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</si>
  <si>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</si>
  <si>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</si>
  <si>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</si>
  <si>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</si>
  <si>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</si>
  <si>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</si>
  <si>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</si>
  <si>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</si>
  <si>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</si>
  <si>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</si>
  <si>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</si>
  <si>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</si>
  <si>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</si>
  <si>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</si>
  <si>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</si>
  <si>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</si>
  <si>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</si>
  <si>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</si>
  <si>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</si>
  <si>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</si>
  <si>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</si>
  <si>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</si>
  <si>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</si>
  <si>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</si>
  <si>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</si>
  <si>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</si>
  <si>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</si>
  <si>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</si>
  <si>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</si>
  <si>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</si>
  <si>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</si>
  <si>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</si>
  <si>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</si>
  <si>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</si>
  <si>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</si>
  <si>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</si>
  <si>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</si>
  <si>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</si>
  <si>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</si>
  <si>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</si>
  <si>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</si>
  <si>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</si>
  <si>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</si>
  <si>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</si>
  <si>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</si>
  <si>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</si>
  <si>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</si>
  <si>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</si>
  <si>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</si>
  <si>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</si>
  <si>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</si>
  <si>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</si>
  <si>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</si>
  <si>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</si>
  <si>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</si>
  <si>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</si>
  <si>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</si>
  <si>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</si>
  <si>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</si>
  <si>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</si>
  <si>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</si>
  <si>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</si>
  <si>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</si>
  <si>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</si>
  <si>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</si>
  <si>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</si>
  <si>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</si>
  <si>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</si>
  <si>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</si>
  <si>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</si>
  <si>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</si>
  <si>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</si>
  <si>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</si>
  <si>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</si>
  <si>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</si>
  <si>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</si>
  <si>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</si>
  <si>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</si>
  <si>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</si>
  <si>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</si>
  <si>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</si>
  <si>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</si>
  <si>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</si>
  <si>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</si>
  <si>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</si>
  <si>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</si>
  <si>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</si>
  <si>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</si>
  <si>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</si>
  <si>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</si>
  <si>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</si>
  <si>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</si>
  <si>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</si>
  <si>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</si>
  <si>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</si>
  <si>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</si>
  <si>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</si>
  <si>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</si>
  <si>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</si>
  <si>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</si>
  <si>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</si>
  <si>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</si>
  <si>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</si>
  <si>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</si>
  <si>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</si>
  <si>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</si>
  <si>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</si>
  <si>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</si>
  <si>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</si>
  <si>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</si>
  <si>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</si>
  <si>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</si>
  <si>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</si>
  <si>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</si>
  <si>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</si>
  <si>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</si>
  <si>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</si>
  <si>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</si>
  <si>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</si>
  <si>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</si>
  <si>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</si>
  <si>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</si>
  <si>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</si>
  <si>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</si>
  <si>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</si>
  <si>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</si>
  <si>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</si>
  <si>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</si>
  <si>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</si>
  <si>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</si>
  <si>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</si>
  <si>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</si>
  <si>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</si>
  <si>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</si>
  <si>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</si>
  <si>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</si>
  <si>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</si>
  <si>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</si>
  <si>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</si>
  <si>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</si>
  <si>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</si>
  <si>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</si>
  <si>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</si>
  <si>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</si>
  <si>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</si>
  <si>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</si>
  <si>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</si>
  <si>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</si>
  <si>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</si>
  <si>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</si>
  <si>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</si>
  <si>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</si>
  <si>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</si>
  <si>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</si>
  <si>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</si>
  <si>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</si>
  <si>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</si>
  <si>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</si>
  <si>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</si>
  <si>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</si>
  <si>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</si>
  <si>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</si>
  <si>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</si>
  <si>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</si>
  <si>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</si>
  <si>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</si>
  <si>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</si>
  <si>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</si>
  <si>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</si>
  <si>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</si>
  <si>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</si>
  <si>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</si>
  <si>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</si>
  <si>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</si>
  <si>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</si>
  <si>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</si>
  <si>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</si>
  <si>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</si>
  <si>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</si>
  <si>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</si>
  <si>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</si>
  <si>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</si>
  <si>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</si>
  <si>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</si>
  <si>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</si>
  <si>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</si>
  <si>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</si>
  <si>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</si>
  <si>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</si>
  <si>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</si>
  <si>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</si>
  <si>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</si>
  <si>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</si>
  <si>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</si>
  <si>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</si>
  <si>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</si>
  <si>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</si>
  <si>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</si>
  <si>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</si>
  <si>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</si>
  <si>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</si>
  <si>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</si>
  <si>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</si>
  <si>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</si>
  <si>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</si>
  <si>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</si>
  <si>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</si>
  <si>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</si>
  <si>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</si>
  <si>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</si>
  <si>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</si>
  <si>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</si>
  <si>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</si>
  <si>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</si>
  <si>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</si>
  <si>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</si>
  <si>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</si>
  <si>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</si>
  <si>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</si>
  <si>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</si>
  <si>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</si>
  <si>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</si>
  <si>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</si>
  <si>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</si>
  <si>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</si>
  <si>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</si>
  <si>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</si>
  <si>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</si>
  <si>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</si>
  <si>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</si>
  <si>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</si>
  <si>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</si>
  <si>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</si>
  <si>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</si>
  <si>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</si>
  <si>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</si>
  <si>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</si>
  <si>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</si>
  <si>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</si>
  <si>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</si>
  <si>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</si>
  <si>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</si>
  <si>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</si>
  <si>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</si>
  <si>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</si>
  <si>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</si>
  <si>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</si>
  <si>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</si>
  <si>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</si>
  <si>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</si>
  <si>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</si>
  <si>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</si>
  <si>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</si>
  <si>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</si>
  <si>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</si>
  <si>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</si>
  <si>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</si>
  <si>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</si>
  <si>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</si>
  <si>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</si>
  <si>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</si>
  <si>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</si>
  <si>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</si>
  <si>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</si>
  <si>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</si>
  <si>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</si>
  <si>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</si>
  <si>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</si>
  <si>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</si>
  <si>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</si>
  <si>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</si>
  <si>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</si>
  <si>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</si>
  <si>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</si>
  <si>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</si>
  <si>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</si>
  <si>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</si>
  <si>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</si>
  <si>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</si>
  <si>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</si>
  <si>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</si>
  <si>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</si>
  <si>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</si>
  <si>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</si>
  <si>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</si>
  <si>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</si>
  <si>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</si>
  <si>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</si>
  <si>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</si>
  <si>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</si>
  <si>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</si>
  <si>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</si>
  <si>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</si>
  <si>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</si>
  <si>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</si>
  <si>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</si>
  <si>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</si>
  <si>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</si>
  <si>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</si>
  <si>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</si>
  <si>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</si>
  <si>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</si>
  <si>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</si>
  <si>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</si>
  <si>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</si>
  <si>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</si>
  <si>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</si>
  <si>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</si>
  <si>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</si>
  <si>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</si>
  <si>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</si>
  <si>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</si>
  <si>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</si>
  <si>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</si>
  <si>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</si>
  <si>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</si>
  <si>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</si>
  <si>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</si>
  <si>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</si>
  <si>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</si>
  <si>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</si>
  <si>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</si>
  <si>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</si>
  <si>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</si>
  <si>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</si>
  <si>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</si>
  <si>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</si>
  <si>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</si>
  <si>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</si>
  <si>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</si>
  <si>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</si>
  <si>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</si>
  <si>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</si>
  <si>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</si>
  <si>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</si>
  <si>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</si>
  <si>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</si>
  <si>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</si>
  <si>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</si>
  <si>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</si>
  <si>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</si>
  <si>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</si>
  <si>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</si>
  <si>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</si>
  <si>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</si>
  <si>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</si>
  <si>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</si>
  <si>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</si>
  <si>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</si>
  <si>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</si>
  <si>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</si>
  <si>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</si>
  <si>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</si>
  <si>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</si>
  <si>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</si>
  <si>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</si>
  <si>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</si>
  <si>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</si>
  <si>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</si>
  <si>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</si>
  <si>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</si>
  <si>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</si>
  <si>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</si>
  <si>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</si>
  <si>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</si>
  <si>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</si>
  <si>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</si>
  <si>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</si>
  <si>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</si>
  <si>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</si>
  <si>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</si>
  <si>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</si>
  <si>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</si>
  <si>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</si>
  <si>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</si>
  <si>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</si>
  <si>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</si>
  <si>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</si>
  <si>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</si>
  <si>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</si>
  <si>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</si>
  <si>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</si>
  <si>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</si>
  <si>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</si>
  <si>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</si>
  <si>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</si>
  <si>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</si>
  <si>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</si>
  <si>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</si>
  <si>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</si>
  <si>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</si>
  <si>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</si>
  <si>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</si>
  <si>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</si>
  <si>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</si>
  <si>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</si>
  <si>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</si>
  <si>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</si>
  <si>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</si>
  <si>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</si>
  <si>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</si>
  <si>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</si>
  <si>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</si>
  <si>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</si>
  <si>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</si>
  <si>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</si>
  <si>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</si>
  <si>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</si>
  <si>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</si>
  <si>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</si>
  <si>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</si>
  <si>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</si>
  <si>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</si>
  <si>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</si>
  <si>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</si>
  <si>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</si>
  <si>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</si>
  <si>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</si>
  <si>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</si>
  <si>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</si>
  <si>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</si>
  <si>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</si>
  <si>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</si>
  <si>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</si>
  <si>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</si>
  <si>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</si>
  <si>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</si>
  <si>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</si>
  <si>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</si>
  <si>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</si>
  <si>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</si>
  <si>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</si>
  <si>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</si>
  <si>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</si>
  <si>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</si>
  <si>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</si>
  <si>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</si>
  <si>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</si>
  <si>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</si>
  <si>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</si>
  <si>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</si>
  <si>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</si>
  <si>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</si>
  <si>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</si>
  <si>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</si>
  <si>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</si>
  <si>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</si>
  <si>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</si>
  <si>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</si>
  <si>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</si>
  <si>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</si>
  <si>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</si>
  <si>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</si>
  <si>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</si>
  <si>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</si>
  <si>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</si>
  <si>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</si>
  <si>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</si>
  <si>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</si>
  <si>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</si>
  <si>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</si>
  <si>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</si>
  <si>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</si>
  <si>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</si>
  <si>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</si>
  <si>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</si>
  <si>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</si>
  <si>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</si>
  <si>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</si>
  <si>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</si>
  <si>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</si>
  <si>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</si>
  <si>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</si>
  <si>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</si>
  <si>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</si>
  <si>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</si>
  <si>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</si>
  <si>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</si>
  <si>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</si>
  <si>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</si>
  <si>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</si>
  <si>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</si>
  <si>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</si>
  <si>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</si>
  <si>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</si>
  <si>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</si>
  <si>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</si>
  <si>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</si>
  <si>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</si>
  <si>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</si>
  <si>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</si>
  <si>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</si>
  <si>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</si>
  <si>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</si>
  <si>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</si>
  <si>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</si>
  <si>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</si>
  <si>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</si>
  <si>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</si>
  <si>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</si>
  <si>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</si>
  <si>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</si>
  <si>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</si>
  <si>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</si>
  <si>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</si>
  <si>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</si>
  <si>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</si>
  <si>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</si>
  <si>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</si>
  <si>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</si>
  <si>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</si>
  <si>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</si>
  <si>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</si>
  <si>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</si>
  <si>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</si>
  <si>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</si>
  <si>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</si>
  <si>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</si>
  <si>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</si>
  <si>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</si>
  <si>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</si>
  <si>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</si>
  <si>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</si>
  <si>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</si>
  <si>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</si>
  <si>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</si>
  <si>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</si>
  <si>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</si>
  <si>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</si>
  <si>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</si>
  <si>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</si>
  <si>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</si>
  <si>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</si>
  <si>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</si>
  <si>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</si>
  <si>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</si>
  <si>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</si>
  <si>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</si>
  <si>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</si>
  <si>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</si>
  <si>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</si>
  <si>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</si>
  <si>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</si>
  <si>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</si>
  <si>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</si>
  <si>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</si>
  <si>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</si>
  <si>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</si>
  <si>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</si>
  <si>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</si>
  <si>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</si>
  <si>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</si>
  <si>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</si>
  <si>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</si>
  <si>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</si>
  <si>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</si>
  <si>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</si>
  <si>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</si>
  <si>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</si>
  <si>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</si>
  <si>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</si>
  <si>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</si>
  <si>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</si>
  <si>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</si>
  <si>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</si>
  <si>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</si>
  <si>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</si>
  <si>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</si>
  <si>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</si>
  <si>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</si>
  <si>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</si>
  <si>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</si>
  <si>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</si>
  <si>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</si>
  <si>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</si>
  <si>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</si>
  <si>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</si>
  <si>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</si>
  <si>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</si>
  <si>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</si>
  <si>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</si>
  <si>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</si>
  <si>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</si>
  <si>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</si>
  <si>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</si>
  <si>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</si>
  <si>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</si>
  <si>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</si>
  <si>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</si>
  <si>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</si>
  <si>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</si>
  <si>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</si>
  <si>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</si>
  <si>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</si>
  <si>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</si>
  <si>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</si>
  <si>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</si>
  <si>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</si>
  <si>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</si>
  <si>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</si>
  <si>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</si>
  <si>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</si>
  <si>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</si>
  <si>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</si>
  <si>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</si>
  <si>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</si>
  <si>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</si>
  <si>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</si>
  <si>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</si>
  <si>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</si>
  <si>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</si>
  <si>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</si>
  <si>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</si>
  <si>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</si>
  <si>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</si>
  <si>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</si>
  <si>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</si>
  <si>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</si>
  <si>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</si>
  <si>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</si>
  <si>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</si>
  <si>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</si>
  <si>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</si>
  <si>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</si>
  <si>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</si>
  <si>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</si>
  <si>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</si>
  <si>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</si>
  <si>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</si>
  <si>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</si>
  <si>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</si>
  <si>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</si>
  <si>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</si>
  <si>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</si>
  <si>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</si>
  <si>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</si>
  <si>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</si>
  <si>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</si>
  <si>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</si>
  <si>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</si>
  <si>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</si>
  <si>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</si>
  <si>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</si>
  <si>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</si>
  <si>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</si>
  <si>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</si>
  <si>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</si>
  <si>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</si>
  <si>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</si>
  <si>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</si>
  <si>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</si>
  <si>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</si>
  <si>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</si>
  <si>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</si>
  <si>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</si>
  <si>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</si>
  <si>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</si>
  <si>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</si>
  <si>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</si>
  <si>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</si>
  <si>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</si>
  <si>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</si>
  <si>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</si>
  <si>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</si>
  <si>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</si>
  <si>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</si>
  <si>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</si>
  <si>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</si>
  <si>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</si>
  <si>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</si>
  <si>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</si>
  <si>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</si>
  <si>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</si>
  <si>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</si>
  <si>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</si>
  <si>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</si>
  <si>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</si>
  <si>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</si>
  <si>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</si>
  <si>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</si>
  <si>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</si>
  <si>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</si>
  <si>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</si>
  <si>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</si>
  <si>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</si>
  <si>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</si>
  <si>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</si>
  <si>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</si>
  <si>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</si>
  <si>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</si>
  <si>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</si>
  <si>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</si>
  <si>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</si>
  <si>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</si>
  <si>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</si>
  <si>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</si>
  <si>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</si>
  <si>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</si>
  <si>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</si>
  <si>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</si>
  <si>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</si>
  <si>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</si>
  <si>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</si>
  <si>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</si>
  <si>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</si>
  <si>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</si>
  <si>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</si>
  <si>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</si>
  <si>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</si>
  <si>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</si>
  <si>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</si>
  <si>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</si>
  <si>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</si>
  <si>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</si>
  <si>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</si>
  <si>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</si>
  <si>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</si>
  <si>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</si>
  <si>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</si>
  <si>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</si>
  <si>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</si>
  <si>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</si>
  <si>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</si>
  <si>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</si>
  <si>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</si>
  <si>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</si>
  <si>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</si>
  <si>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</si>
  <si>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</si>
  <si>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</si>
  <si>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</si>
  <si>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</si>
  <si>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</si>
  <si>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</si>
  <si>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</si>
  <si>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</si>
  <si>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</si>
  <si>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</si>
  <si>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</si>
  <si>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</si>
  <si>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</si>
  <si>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</si>
  <si>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</si>
  <si>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</si>
  <si>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</si>
  <si>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</si>
  <si>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</si>
  <si>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</si>
  <si>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</si>
  <si>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</si>
  <si>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</si>
  <si>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</si>
  <si>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</si>
  <si>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</si>
  <si>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</si>
  <si>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</si>
  <si>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</si>
  <si>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</si>
  <si>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</si>
  <si>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</si>
  <si>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</si>
  <si>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</si>
  <si>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</si>
  <si>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</si>
  <si>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</si>
  <si>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</si>
  <si>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</si>
  <si>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</si>
  <si>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</si>
  <si>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</si>
  <si>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</si>
  <si>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</si>
  <si>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</si>
  <si>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</si>
  <si>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</si>
  <si>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</si>
  <si>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</si>
  <si>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</si>
  <si>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</si>
  <si>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</si>
  <si>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</si>
  <si>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</si>
  <si>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</si>
  <si>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</si>
  <si>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</si>
  <si>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</si>
  <si>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</si>
  <si>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</si>
  <si>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</si>
  <si>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</si>
  <si>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</si>
  <si>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</si>
  <si>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</si>
  <si>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</si>
  <si>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</si>
  <si>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</si>
  <si>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</si>
  <si>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</si>
  <si>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</si>
  <si>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</si>
  <si>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</si>
  <si>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</si>
  <si>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</si>
  <si>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</si>
  <si>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</si>
  <si>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</si>
  <si>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</si>
  <si>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</si>
  <si>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</si>
  <si>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</si>
  <si>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</si>
  <si>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</si>
  <si>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</si>
  <si>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</si>
  <si>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</si>
  <si>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</si>
  <si>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</si>
  <si>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</si>
  <si>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</si>
  <si>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</si>
  <si>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</si>
  <si>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</si>
  <si>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</si>
  <si>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</si>
  <si>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</si>
  <si>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</si>
  <si>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</si>
  <si>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</si>
  <si>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</si>
  <si>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</si>
  <si>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</si>
  <si>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</si>
  <si>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</si>
  <si>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</si>
  <si>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</si>
  <si>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</si>
  <si>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</si>
  <si>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</si>
  <si>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</si>
  <si>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</si>
  <si>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</si>
  <si>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</si>
  <si>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</si>
  <si>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</si>
  <si>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</si>
  <si>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</si>
  <si>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</si>
  <si>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</si>
  <si>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</si>
  <si>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</si>
  <si>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</si>
  <si>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</si>
  <si>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</si>
  <si>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</si>
  <si>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</si>
  <si>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</si>
  <si>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</si>
  <si>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</si>
  <si>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</si>
  <si>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</si>
  <si>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</si>
  <si>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</si>
  <si>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</si>
  <si>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</si>
  <si>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</si>
  <si>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</si>
  <si>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</si>
  <si>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</si>
  <si>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</si>
  <si>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</si>
  <si>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</si>
  <si>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</si>
  <si>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</si>
  <si>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</si>
  <si>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</si>
  <si>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</si>
  <si>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</si>
  <si>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</si>
  <si>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</si>
  <si>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</si>
  <si>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</si>
  <si>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</si>
  <si>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</si>
  <si>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</si>
  <si>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</si>
  <si>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</si>
  <si>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</si>
  <si>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</si>
  <si>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</si>
  <si>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</si>
  <si>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</si>
  <si>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</si>
  <si>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</si>
  <si>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</si>
  <si>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</si>
  <si>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</si>
  <si>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</si>
  <si>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</si>
  <si>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</si>
  <si>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</si>
  <si>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</si>
  <si>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</si>
  <si>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</si>
  <si>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</si>
  <si>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</si>
  <si>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</si>
  <si>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</si>
  <si>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</si>
  <si>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</si>
  <si>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</si>
  <si>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</si>
  <si>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</si>
  <si>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</si>
  <si>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</si>
  <si>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</si>
  <si>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</si>
  <si>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</si>
  <si>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</si>
  <si>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</si>
  <si>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</si>
  <si>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</si>
  <si>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</si>
  <si>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</si>
  <si>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</si>
  <si>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</si>
  <si>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</si>
  <si>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</si>
  <si>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</si>
  <si>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</si>
  <si>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</si>
  <si>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</si>
  <si>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</si>
  <si>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</si>
  <si>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</si>
  <si>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</si>
  <si>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</si>
  <si>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</si>
  <si>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</si>
  <si>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</si>
  <si>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</si>
  <si>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</si>
  <si>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</si>
  <si>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</si>
  <si>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</si>
  <si>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</si>
  <si>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</si>
  <si>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</si>
  <si>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</si>
  <si>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</si>
  <si>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</si>
  <si>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</si>
  <si>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</si>
  <si>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</si>
  <si>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</si>
  <si>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</si>
  <si>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</si>
  <si>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</si>
  <si>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</si>
  <si>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</si>
  <si>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</si>
  <si>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</si>
  <si>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</si>
  <si>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</si>
  <si>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</si>
  <si>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</si>
  <si>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</si>
  <si>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</si>
  <si>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</si>
  <si>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</si>
  <si>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</si>
  <si>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</si>
  <si>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</si>
  <si>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</si>
  <si>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</si>
  <si>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</si>
  <si>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</si>
  <si>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</si>
  <si>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</si>
  <si>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</si>
  <si>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</si>
  <si>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</si>
  <si>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</si>
  <si>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</si>
  <si>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</si>
  <si>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</si>
  <si>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</si>
  <si>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</si>
  <si>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</si>
  <si>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</si>
  <si>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</si>
  <si>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</si>
  <si>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</si>
  <si>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</si>
  <si>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</si>
  <si>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</si>
  <si>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</si>
  <si>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</si>
  <si>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</si>
  <si>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</si>
  <si>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</si>
  <si>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</si>
  <si>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</si>
  <si>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</si>
  <si>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</si>
  <si>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</si>
  <si>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</si>
  <si>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</si>
  <si>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</si>
  <si>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</si>
  <si>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</si>
  <si>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</si>
  <si>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</si>
  <si>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</si>
  <si>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</si>
  <si>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</si>
  <si>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</si>
  <si>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</si>
  <si>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</si>
  <si>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</si>
  <si>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</si>
  <si>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</si>
  <si>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</si>
  <si>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</si>
  <si>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</si>
  <si>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</si>
  <si>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</si>
  <si>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</si>
  <si>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</si>
  <si>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</si>
  <si>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</si>
  <si>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</si>
  <si>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</si>
  <si>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</si>
  <si>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</si>
  <si>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</si>
  <si>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</si>
  <si>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</si>
  <si>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</si>
  <si>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</si>
  <si>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</si>
  <si>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</si>
  <si>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</si>
  <si>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</si>
  <si>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</si>
  <si>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</si>
  <si>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</si>
  <si>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</si>
  <si>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</si>
  <si>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</si>
  <si>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</si>
  <si>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</si>
  <si>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</si>
  <si>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</si>
  <si>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</si>
  <si>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</si>
  <si>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</si>
  <si>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</si>
  <si>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</si>
  <si>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</si>
  <si>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</si>
  <si>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</si>
  <si>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</si>
  <si>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</si>
  <si>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</si>
  <si>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</si>
  <si>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</si>
  <si>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</si>
  <si>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</si>
  <si>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</si>
  <si>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</si>
  <si>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</si>
  <si>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</si>
  <si>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</si>
  <si>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</si>
  <si>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</si>
  <si>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</si>
  <si>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</si>
  <si>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</si>
  <si>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</si>
  <si>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</si>
  <si>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</si>
  <si>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</si>
  <si>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</si>
  <si>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</si>
  <si>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</si>
  <si>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</si>
  <si>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</si>
  <si>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</si>
  <si>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</si>
  <si>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</si>
  <si>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</si>
  <si>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</si>
  <si>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</si>
  <si>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</si>
  <si>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</si>
  <si>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</si>
  <si>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</si>
  <si>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</si>
  <si>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</si>
  <si>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</si>
  <si>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</si>
  <si>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</si>
  <si>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</si>
  <si>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</si>
  <si>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</si>
  <si>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</si>
  <si>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</si>
  <si>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</si>
  <si>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</si>
  <si>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</si>
  <si>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</si>
  <si>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</si>
  <si>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</si>
  <si>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</si>
  <si>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</si>
  <si>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</si>
  <si>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</si>
  <si>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</si>
  <si>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</si>
  <si>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</si>
  <si>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</si>
  <si>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</si>
  <si>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</si>
  <si>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</si>
  <si>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</si>
  <si>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</si>
  <si>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</si>
  <si>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</si>
  <si>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</si>
  <si>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</si>
  <si>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</si>
  <si>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</si>
  <si>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</si>
  <si>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</si>
  <si>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</si>
  <si>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</si>
  <si>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</si>
  <si>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</si>
  <si>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</si>
  <si>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</si>
  <si>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</si>
  <si>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</si>
  <si>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</si>
  <si>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</si>
  <si>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</si>
  <si>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</si>
  <si>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</si>
  <si>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</si>
  <si>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</si>
  <si>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</si>
  <si>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</si>
  <si>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</si>
  <si>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</si>
  <si>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</si>
  <si>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</si>
  <si>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</si>
  <si>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</si>
  <si>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</si>
  <si>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</si>
  <si>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</si>
  <si>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</si>
  <si>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</si>
  <si>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</si>
  <si>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</si>
  <si>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</si>
  <si>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</si>
  <si>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</si>
  <si>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</si>
  <si>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</si>
  <si>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</si>
  <si>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</si>
  <si>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</si>
  <si>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</si>
  <si>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</si>
  <si>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</si>
  <si>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</si>
  <si>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</si>
  <si>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</si>
  <si>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</si>
  <si>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</si>
  <si>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</si>
  <si>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</si>
  <si>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</si>
  <si>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</si>
  <si>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</si>
  <si>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</si>
  <si>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</si>
  <si>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</si>
  <si>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</si>
  <si>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</si>
  <si>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</si>
  <si>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</si>
  <si>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</si>
  <si>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</si>
  <si>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</si>
  <si>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</si>
  <si>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</si>
  <si>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</si>
  <si>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</si>
  <si>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</si>
  <si>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</si>
  <si>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</si>
  <si>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</si>
  <si>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</si>
  <si>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</si>
  <si>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</si>
  <si>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</si>
  <si>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</si>
  <si>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</si>
  <si>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</si>
  <si>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</si>
  <si>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</si>
  <si>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</si>
  <si>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</si>
  <si>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</si>
  <si>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</si>
  <si>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</si>
  <si>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</si>
  <si>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</si>
  <si>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</si>
  <si>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</si>
  <si>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</si>
  <si>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</si>
  <si>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</si>
  <si>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</si>
  <si>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</si>
  <si>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</si>
  <si>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</si>
  <si>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</si>
  <si>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</si>
  <si>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</si>
  <si>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</si>
  <si>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</si>
  <si>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</si>
  <si>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</si>
  <si>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</si>
  <si>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</si>
  <si>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</si>
  <si>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</si>
  <si>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</si>
  <si>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</si>
  <si>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</si>
  <si>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</si>
  <si>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</si>
  <si>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</si>
  <si>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</si>
  <si>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</si>
  <si>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</si>
  <si>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</si>
  <si>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</si>
  <si>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</si>
  <si>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</si>
  <si>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</si>
  <si>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</si>
  <si>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</si>
  <si>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</si>
  <si>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</si>
  <si>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</si>
  <si>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</si>
  <si>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</si>
  <si>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</si>
  <si>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</si>
  <si>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</si>
  <si>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</si>
  <si>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</si>
  <si>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</si>
  <si>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</si>
  <si>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</si>
  <si>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</si>
  <si>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</si>
  <si>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</si>
  <si>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</si>
  <si>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</si>
  <si>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</si>
  <si>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</si>
  <si>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</si>
  <si>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</si>
  <si>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</si>
  <si>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</si>
  <si>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</si>
  <si>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</si>
  <si>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</si>
  <si>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</si>
  <si>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</si>
  <si>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</si>
  <si>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</si>
  <si>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</si>
  <si>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</si>
  <si>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</si>
  <si>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</si>
  <si>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</si>
  <si>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</si>
  <si>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</si>
  <si>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</si>
  <si>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</si>
  <si>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</si>
  <si>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</si>
  <si>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</si>
  <si>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</si>
  <si>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</si>
  <si>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</si>
  <si>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</si>
  <si>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</si>
  <si>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</si>
  <si>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</si>
  <si>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</si>
  <si>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</si>
  <si>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</si>
  <si>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</si>
  <si>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</si>
  <si>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</si>
  <si>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</si>
  <si>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</si>
  <si>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</si>
  <si>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</si>
  <si>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</si>
  <si>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</si>
  <si>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</si>
  <si>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</si>
  <si>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</si>
  <si>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</si>
  <si>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</si>
  <si>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</si>
  <si>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</si>
  <si>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</si>
  <si>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</si>
  <si>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</si>
  <si>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</si>
  <si>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</si>
  <si>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</si>
  <si>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</si>
  <si>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</si>
  <si>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</si>
  <si>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</si>
  <si>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</si>
  <si>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</si>
  <si>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</si>
  <si>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</si>
  <si>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</si>
  <si>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</si>
  <si>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</si>
  <si>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</si>
  <si>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</si>
  <si>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</si>
  <si>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</si>
  <si>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</si>
  <si>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</si>
  <si>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</si>
  <si>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</si>
  <si>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</si>
  <si>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</si>
  <si>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</si>
  <si>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</si>
  <si>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</si>
  <si>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</si>
  <si>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</si>
  <si>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</si>
  <si>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</si>
  <si>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</si>
  <si>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</si>
  <si>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</si>
  <si>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</si>
  <si>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</si>
  <si>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</si>
  <si>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</si>
  <si>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</si>
  <si>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</si>
  <si>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</si>
  <si>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</si>
  <si>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</si>
  <si>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</si>
  <si>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</si>
  <si>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</si>
  <si>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</si>
  <si>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</si>
  <si>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</si>
  <si>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</si>
  <si>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</si>
  <si>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</si>
  <si>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</si>
  <si>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</si>
  <si>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</si>
  <si>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</si>
  <si>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</si>
  <si>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</si>
  <si>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</si>
  <si>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</si>
  <si>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</si>
  <si>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</si>
  <si>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</si>
  <si>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</si>
  <si>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</si>
  <si>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</si>
  <si>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</si>
  <si>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</si>
  <si>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</si>
  <si>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</si>
  <si>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</si>
  <si>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</si>
  <si>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</si>
  <si>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</si>
  <si>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</si>
  <si>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</si>
  <si>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</si>
  <si>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</si>
  <si>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</si>
  <si>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</si>
  <si>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</si>
  <si>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</si>
  <si>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</si>
  <si>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</si>
  <si>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</si>
  <si>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</si>
  <si>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</si>
  <si>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</si>
  <si>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</si>
  <si>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</si>
  <si>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</si>
  <si>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</si>
  <si>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</si>
  <si>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</si>
  <si>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</si>
  <si>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</si>
  <si>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</si>
  <si>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</si>
  <si>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</si>
  <si>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</si>
  <si>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</si>
  <si>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</si>
  <si>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</si>
  <si>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</si>
  <si>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</si>
  <si>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</si>
  <si>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</si>
  <si>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</si>
  <si>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</si>
  <si>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</si>
  <si>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</si>
  <si>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</si>
  <si>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</si>
  <si>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</si>
  <si>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</si>
  <si>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</si>
  <si>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</si>
  <si>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</si>
  <si>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</si>
  <si>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</si>
  <si>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</si>
  <si>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</si>
  <si>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</si>
  <si>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</si>
  <si>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</si>
  <si>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</si>
  <si>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</si>
  <si>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</si>
  <si>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</si>
  <si>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</si>
  <si>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</si>
  <si>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</si>
  <si>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</si>
  <si>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</si>
  <si>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</si>
  <si>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</si>
  <si>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</si>
  <si>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</si>
  <si>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</si>
  <si>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</si>
  <si>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</si>
  <si>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</si>
  <si>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</si>
  <si>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</si>
  <si>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</si>
  <si>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</si>
  <si>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</si>
  <si>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</si>
  <si>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</si>
  <si>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</si>
  <si>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</si>
  <si>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</si>
  <si>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</si>
  <si>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</si>
  <si>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</si>
  <si>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</si>
  <si>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</si>
  <si>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</si>
  <si>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</si>
  <si>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</si>
  <si>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</si>
  <si>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</si>
  <si>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</si>
  <si>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</si>
  <si>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</si>
  <si>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</si>
  <si>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</si>
  <si>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</si>
  <si>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</si>
  <si>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</si>
  <si>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</si>
  <si>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</si>
  <si>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</si>
  <si>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</si>
  <si>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</si>
  <si>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</si>
  <si>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</si>
  <si>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</si>
  <si>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</si>
  <si>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</si>
  <si>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</si>
  <si>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</si>
  <si>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</si>
  <si>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</si>
  <si>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</si>
  <si>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</si>
  <si>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</si>
  <si>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</si>
  <si>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</si>
  <si>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</si>
  <si>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</si>
  <si>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</si>
  <si>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</si>
  <si>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</si>
  <si>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</si>
  <si>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</si>
  <si>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</si>
  <si>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</si>
  <si>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</si>
  <si>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</si>
  <si>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</si>
  <si>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</si>
  <si>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</si>
  <si>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</si>
  <si>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</si>
  <si>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</si>
  <si>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</si>
  <si>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</si>
  <si>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</si>
  <si>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</si>
  <si>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</si>
  <si>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</si>
  <si>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</si>
  <si>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</si>
  <si>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</si>
  <si>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</si>
  <si>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</si>
  <si>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</si>
  <si>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</si>
  <si>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</si>
  <si>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</si>
  <si>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</si>
  <si>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</si>
  <si>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</si>
  <si>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</si>
  <si>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</si>
  <si>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</si>
  <si>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</si>
  <si>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</si>
  <si>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</si>
  <si>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</si>
  <si>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</si>
  <si>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</si>
  <si>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</si>
  <si>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</si>
  <si>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</si>
  <si>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</si>
  <si>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</si>
  <si>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</si>
  <si>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</si>
  <si>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</si>
  <si>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</si>
  <si>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</si>
  <si>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</si>
  <si>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</si>
  <si>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</si>
  <si>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</si>
  <si>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</si>
  <si>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</si>
  <si>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</si>
  <si>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</si>
  <si>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</si>
  <si>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</si>
  <si>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</si>
  <si>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</si>
  <si>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</si>
  <si>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</si>
  <si>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</si>
  <si>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</si>
  <si>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</si>
  <si>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</si>
  <si>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</si>
  <si>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</si>
  <si>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</si>
  <si>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</si>
  <si>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</si>
  <si>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</si>
  <si>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</si>
  <si>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</si>
  <si>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</si>
  <si>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</si>
  <si>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</si>
  <si>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</si>
  <si>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</si>
  <si>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</si>
  <si>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</si>
  <si>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</si>
  <si>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</si>
  <si>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</si>
  <si>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</si>
  <si>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</si>
  <si>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</si>
  <si>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</si>
  <si>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</si>
  <si>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</si>
  <si>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</si>
  <si>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</si>
  <si>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</si>
  <si>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</si>
  <si>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</si>
  <si>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</si>
  <si>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</si>
  <si>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</si>
  <si>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</si>
  <si>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</si>
  <si>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</si>
  <si>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</si>
  <si>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</si>
  <si>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</si>
  <si>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</si>
  <si>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</si>
  <si>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</si>
  <si>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</si>
  <si>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</si>
  <si>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</si>
  <si>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</si>
  <si>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</si>
  <si>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</si>
  <si>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</si>
  <si>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</si>
  <si>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</si>
  <si>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</si>
  <si>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</si>
  <si>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</si>
  <si>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</si>
  <si>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</si>
  <si>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</si>
  <si>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</si>
  <si>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</si>
  <si>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</si>
  <si>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</si>
  <si>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</si>
  <si>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</si>
  <si>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</si>
  <si>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</si>
  <si>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</si>
  <si>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</si>
  <si>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</si>
  <si>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</si>
  <si>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</si>
  <si>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</si>
  <si>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</si>
  <si>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</si>
  <si>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</si>
  <si>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</si>
  <si>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</si>
  <si>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</si>
  <si>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</si>
  <si>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</si>
  <si>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</si>
  <si>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</si>
  <si>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</si>
  <si>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</si>
  <si>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</si>
  <si>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</si>
  <si>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</si>
  <si>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</si>
  <si>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</si>
  <si>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</si>
  <si>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</si>
  <si>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</si>
  <si>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</si>
  <si>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</si>
  <si>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</si>
  <si>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</si>
  <si>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</si>
  <si>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</si>
  <si>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</si>
  <si>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</si>
  <si>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</si>
  <si>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</si>
  <si>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</si>
  <si>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</si>
  <si>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</si>
  <si>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</si>
  <si>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</si>
  <si>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</si>
  <si>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</si>
  <si>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</si>
  <si>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</si>
  <si>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</si>
  <si>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</si>
  <si>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</si>
  <si>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</si>
  <si>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</si>
  <si>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</si>
  <si>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</si>
  <si>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</si>
  <si>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</si>
  <si>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</si>
  <si>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</si>
  <si>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</si>
  <si>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</si>
  <si>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</si>
  <si>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</si>
  <si>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</si>
  <si>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</si>
  <si>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</si>
  <si>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</si>
  <si>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</si>
  <si>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</si>
  <si>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</si>
  <si>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</si>
  <si>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</si>
  <si>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</si>
  <si>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</si>
  <si>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</si>
  <si>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</si>
  <si>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</si>
  <si>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</si>
  <si>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</si>
  <si>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</si>
  <si>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</si>
  <si>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</si>
  <si>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</si>
  <si>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</si>
  <si>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</si>
  <si>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</si>
  <si>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</si>
  <si>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</si>
  <si>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</si>
  <si>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</si>
  <si>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</si>
  <si>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</si>
  <si>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</si>
  <si>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</si>
  <si>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</si>
  <si>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</si>
  <si>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</si>
  <si>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</si>
  <si>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</si>
  <si>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</si>
  <si>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</si>
  <si>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</si>
  <si>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</si>
  <si>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</si>
  <si>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</si>
  <si>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</si>
  <si>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</si>
  <si>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</si>
  <si>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</si>
  <si>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</si>
  <si>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</si>
  <si>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</si>
  <si>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</si>
  <si>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</si>
  <si>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</si>
  <si>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</si>
  <si>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</si>
  <si>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</si>
  <si>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</si>
  <si>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</si>
  <si>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</si>
  <si>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</si>
  <si>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</si>
  <si>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</si>
  <si>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</si>
  <si>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</si>
  <si>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</si>
  <si>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</si>
  <si>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</si>
  <si>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</si>
  <si>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</si>
  <si>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</si>
  <si>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</si>
  <si>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</si>
  <si>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</si>
  <si>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</si>
  <si>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</si>
  <si>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</si>
  <si>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</si>
  <si>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</si>
  <si>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</si>
  <si>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</si>
  <si>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</si>
  <si>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</si>
  <si>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</si>
  <si>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</si>
  <si>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</si>
  <si>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</si>
  <si>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</si>
  <si>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</si>
  <si>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</si>
  <si>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</si>
  <si>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</si>
  <si>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</si>
  <si>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</si>
  <si>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</si>
  <si>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</si>
  <si>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</si>
  <si>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</si>
  <si>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</si>
  <si>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</si>
  <si>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</si>
  <si>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</si>
  <si>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</si>
  <si>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</si>
  <si>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</si>
  <si>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</si>
  <si>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</si>
  <si>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</si>
  <si>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</si>
  <si>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</si>
  <si>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</si>
  <si>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</si>
  <si>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</si>
  <si>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</si>
  <si>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</si>
  <si>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</si>
  <si>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</si>
  <si>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</si>
  <si>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</si>
  <si>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</si>
  <si>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</si>
  <si>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</si>
  <si>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</si>
  <si>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</si>
  <si>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</si>
  <si>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</si>
  <si>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</si>
  <si>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</si>
  <si>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</si>
  <si>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</si>
  <si>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</si>
  <si>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</si>
  <si>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</si>
  <si>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</si>
  <si>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</si>
  <si>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</si>
  <si>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</si>
  <si>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</si>
  <si>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</si>
  <si>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</si>
  <si>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</si>
  <si>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</si>
  <si>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</si>
  <si>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</si>
  <si>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</si>
  <si>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</si>
  <si>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</si>
  <si>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</si>
  <si>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</si>
  <si>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</si>
  <si>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</si>
  <si>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</si>
  <si>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</si>
  <si>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</si>
  <si>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</si>
  <si>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</si>
  <si>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</si>
  <si>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</si>
  <si>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</si>
  <si>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</si>
  <si>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</si>
  <si>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</si>
  <si>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</si>
  <si>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</si>
  <si>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</si>
  <si>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</si>
  <si>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</si>
  <si>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</si>
  <si>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</si>
  <si>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</si>
  <si>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</si>
  <si>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</si>
  <si>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</si>
  <si>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</si>
  <si>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</si>
  <si>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</si>
  <si>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</si>
  <si>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</si>
  <si>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</si>
  <si>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</si>
  <si>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</si>
  <si>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</si>
  <si>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</si>
  <si>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</si>
  <si>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</si>
  <si>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</si>
  <si>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</si>
  <si>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</si>
  <si>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</si>
  <si>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</si>
  <si>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</si>
  <si>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</si>
  <si>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</si>
  <si>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</si>
  <si>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</si>
  <si>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</si>
  <si>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</si>
  <si>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</si>
  <si>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</si>
  <si>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</si>
  <si>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</si>
  <si>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</si>
  <si>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</si>
  <si>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</si>
  <si>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</si>
  <si>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</si>
  <si>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</si>
  <si>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</si>
  <si>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</si>
  <si>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</si>
  <si>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</si>
  <si>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</si>
  <si>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</si>
  <si>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</si>
  <si>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</si>
  <si>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</si>
  <si>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</si>
  <si>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</si>
  <si>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</si>
  <si>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</si>
  <si>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</si>
  <si>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</si>
  <si>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</si>
  <si>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</si>
  <si>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</si>
  <si>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</si>
  <si>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</si>
  <si>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</si>
  <si>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</si>
  <si>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</si>
  <si>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</si>
  <si>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</si>
  <si>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</si>
  <si>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</si>
  <si>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</si>
  <si>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</si>
  <si>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</si>
  <si>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</si>
  <si>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</si>
  <si>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</si>
  <si>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</si>
  <si>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</si>
  <si>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</si>
  <si>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</si>
  <si>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</si>
  <si>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</si>
  <si>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</si>
  <si>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</si>
  <si>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</si>
  <si>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</si>
  <si>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</si>
  <si>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</si>
  <si>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</si>
  <si>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</si>
  <si>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</si>
  <si>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</si>
  <si>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</si>
  <si>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</si>
  <si>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</si>
  <si>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</si>
  <si>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</si>
  <si>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</si>
  <si>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</si>
  <si>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</si>
  <si>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</si>
  <si>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</si>
  <si>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</si>
  <si>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</si>
  <si>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</si>
  <si>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</si>
  <si>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</si>
  <si>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</si>
  <si>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</si>
  <si>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</si>
  <si>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</si>
  <si>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</si>
  <si>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</si>
  <si>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</si>
  <si>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</si>
  <si>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</si>
  <si>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</si>
  <si>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</si>
  <si>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</si>
  <si>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</si>
  <si>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</si>
  <si>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</si>
  <si>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</si>
  <si>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</si>
  <si>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</si>
  <si>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</si>
  <si>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</si>
  <si>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</si>
  <si>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</si>
  <si>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</si>
  <si>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</si>
  <si>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</si>
  <si>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</si>
  <si>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</si>
  <si>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</si>
  <si>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</si>
  <si>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</si>
  <si>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</si>
  <si>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</si>
  <si>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</si>
  <si>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</si>
  <si>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</si>
  <si>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</si>
  <si>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</si>
  <si>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</si>
  <si>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</si>
  <si>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</si>
  <si>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</si>
  <si>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</si>
  <si>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</si>
  <si>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</si>
  <si>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</si>
  <si>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</si>
  <si>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</si>
  <si>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</si>
  <si>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</si>
  <si>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</si>
  <si>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</si>
  <si>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</si>
  <si>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</si>
  <si>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</si>
  <si>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</si>
  <si>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</si>
  <si>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</si>
  <si>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</si>
  <si>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</si>
  <si>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</si>
  <si>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</si>
  <si>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</si>
  <si>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</si>
  <si>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</si>
  <si>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</si>
  <si>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</si>
  <si>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</si>
  <si>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</si>
  <si>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</si>
  <si>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</si>
  <si>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</si>
  <si>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</si>
  <si>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</si>
  <si>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</si>
  <si>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</si>
  <si>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</si>
  <si>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</si>
  <si>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</si>
  <si>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</si>
  <si>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</si>
  <si>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</si>
  <si>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</si>
  <si>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</si>
  <si>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</si>
  <si>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</si>
  <si>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</si>
  <si>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</si>
  <si>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</si>
  <si>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</si>
  <si>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</si>
  <si>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</si>
  <si>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</si>
  <si>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</si>
  <si>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</si>
  <si>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</si>
  <si>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</si>
  <si>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</si>
  <si>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</si>
  <si>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</si>
  <si>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</si>
  <si>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</si>
  <si>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</si>
  <si>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</si>
  <si>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</si>
  <si>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</si>
  <si>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</si>
  <si>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</si>
  <si>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</si>
  <si>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</si>
  <si>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</si>
  <si>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</si>
  <si>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</si>
  <si>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</si>
  <si>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</si>
  <si>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</si>
  <si>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</si>
  <si>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</si>
  <si>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</si>
  <si>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</si>
  <si>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</si>
  <si>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</si>
  <si>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</si>
  <si>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</si>
  <si>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</si>
  <si>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</si>
  <si>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</si>
  <si>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</si>
  <si>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</si>
  <si>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</si>
  <si>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</si>
  <si>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</si>
  <si>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</si>
  <si>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</si>
  <si>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</si>
  <si>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</si>
  <si>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</si>
  <si>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</si>
  <si>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</si>
  <si>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</si>
  <si>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</si>
  <si>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</si>
  <si>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</si>
  <si>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</si>
  <si>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</si>
  <si>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</si>
  <si>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</si>
  <si>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</si>
  <si>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</si>
  <si>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</si>
  <si>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</si>
  <si>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</si>
  <si>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</si>
  <si>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</si>
  <si>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</si>
  <si>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</si>
  <si>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</si>
  <si>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</si>
  <si>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</si>
  <si>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</si>
  <si>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</si>
  <si>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</si>
  <si>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</si>
  <si>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</si>
  <si>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</si>
  <si>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</si>
  <si>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</si>
  <si>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</si>
  <si>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</si>
  <si>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</si>
  <si>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</si>
  <si>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</si>
  <si>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</si>
  <si>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</si>
  <si>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</si>
  <si>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</si>
  <si>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</si>
  <si>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</si>
  <si>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</si>
  <si>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</si>
  <si>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</si>
  <si>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</si>
  <si>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</si>
  <si>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</si>
  <si>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</si>
  <si>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</si>
  <si>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</si>
  <si>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</si>
  <si>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</si>
  <si>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</si>
  <si>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</si>
  <si>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</si>
  <si>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</si>
  <si>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</si>
  <si>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</si>
  <si>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</si>
  <si>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</si>
  <si>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</si>
  <si>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</si>
  <si>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</si>
  <si>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</si>
  <si>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</si>
  <si>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</si>
  <si>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</si>
  <si>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</si>
  <si>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</si>
  <si>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</si>
  <si>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</si>
  <si>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</si>
  <si>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</si>
  <si>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</si>
  <si>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</si>
  <si>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</si>
  <si>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</si>
  <si>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</si>
  <si>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</si>
  <si>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</si>
  <si>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</si>
  <si>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</si>
  <si>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</si>
  <si>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</si>
  <si>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</si>
  <si>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</si>
  <si>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</si>
  <si>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</si>
  <si>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</si>
  <si>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</si>
  <si>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</si>
  <si>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</si>
  <si>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</si>
  <si>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</si>
  <si>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</si>
  <si>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</si>
  <si>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</si>
  <si>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</si>
  <si>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</si>
  <si>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</si>
  <si>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</si>
  <si>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</si>
  <si>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</si>
  <si>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</si>
  <si>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</si>
  <si>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</si>
  <si>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</si>
  <si>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</si>
  <si>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</si>
  <si>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</si>
  <si>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</si>
  <si>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</si>
  <si>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</si>
  <si>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</si>
  <si>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</si>
  <si>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</si>
  <si>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</si>
  <si>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</si>
  <si>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</si>
  <si>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</si>
  <si>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</si>
  <si>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</si>
  <si>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</si>
  <si>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</si>
  <si>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</si>
  <si>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</si>
  <si>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</si>
  <si>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</si>
  <si>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</si>
  <si>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</si>
  <si>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</si>
  <si>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</si>
  <si>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</si>
  <si>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</si>
  <si>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</si>
  <si>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</si>
  <si>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</si>
  <si>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</si>
  <si>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</si>
  <si>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</si>
  <si>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</si>
  <si>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</si>
  <si>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</si>
  <si>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</si>
  <si>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</si>
  <si>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</si>
  <si>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</si>
  <si>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</si>
  <si>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</si>
  <si>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</si>
  <si>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</si>
  <si>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</si>
  <si>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</si>
  <si>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</si>
  <si>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</si>
  <si>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</si>
  <si>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</si>
  <si>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</si>
  <si>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</si>
  <si>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</si>
  <si>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</si>
  <si>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</si>
  <si>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</si>
  <si>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</si>
  <si>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</si>
  <si>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</si>
  <si>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</si>
  <si>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</si>
  <si>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</si>
  <si>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</si>
  <si>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</si>
  <si>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</si>
  <si>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</si>
  <si>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</si>
  <si>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</si>
  <si>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</si>
  <si>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</si>
  <si>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</si>
  <si>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</si>
  <si>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</si>
  <si>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</si>
  <si>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</si>
  <si>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</si>
  <si>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</si>
  <si>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</si>
  <si>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</si>
  <si>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</si>
  <si>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</si>
  <si>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</si>
  <si>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</si>
  <si>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</si>
  <si>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</si>
  <si>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</si>
  <si>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</si>
  <si>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</si>
  <si>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</si>
  <si>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</si>
  <si>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</si>
  <si>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</si>
  <si>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</si>
  <si>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</si>
  <si>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</si>
  <si>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</si>
  <si>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</si>
  <si>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</si>
  <si>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</si>
  <si>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</si>
  <si>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</si>
  <si>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</si>
  <si>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</si>
  <si>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</si>
  <si>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</si>
  <si>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</si>
  <si>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</si>
  <si>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</si>
  <si>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</si>
  <si>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</si>
  <si>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</si>
  <si>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</si>
  <si>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</si>
  <si>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</si>
  <si>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</si>
  <si>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</si>
  <si>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</si>
  <si>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</si>
  <si>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</si>
  <si>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</si>
  <si>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</si>
  <si>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</si>
  <si>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</si>
  <si>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</si>
  <si>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</si>
  <si>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</si>
  <si>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</si>
  <si>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</si>
  <si>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</si>
  <si>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</si>
  <si>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</si>
  <si>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</si>
  <si>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</si>
  <si>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</si>
  <si>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</si>
  <si>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</si>
  <si>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</si>
  <si>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</si>
  <si>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</si>
  <si>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</si>
  <si>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</si>
  <si>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</si>
  <si>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</si>
  <si>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</si>
  <si>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</si>
  <si>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</si>
  <si>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</si>
  <si>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</si>
  <si>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</si>
  <si>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</si>
  <si>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</si>
  <si>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</si>
  <si>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</si>
  <si>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</si>
  <si>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</si>
  <si>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</si>
  <si>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</si>
  <si>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</si>
  <si>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</si>
  <si>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</si>
  <si>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</si>
  <si>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</si>
  <si>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</si>
  <si>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</si>
  <si>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</si>
  <si>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</si>
  <si>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</si>
  <si>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</si>
  <si>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</si>
  <si>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</si>
  <si>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</si>
  <si>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</si>
  <si>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</si>
  <si>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</si>
  <si>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</si>
  <si>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</si>
  <si>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</si>
  <si>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</si>
  <si>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</si>
  <si>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</si>
  <si>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</si>
  <si>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</si>
  <si>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</si>
  <si>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</si>
  <si>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</si>
  <si>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</si>
  <si>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</si>
  <si>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</si>
  <si>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</si>
  <si>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</si>
  <si>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</si>
  <si>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</si>
  <si>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</si>
  <si>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</si>
  <si>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</si>
  <si>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</si>
  <si>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</si>
  <si>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</si>
  <si>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</si>
  <si>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</si>
  <si>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</si>
  <si>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</si>
  <si>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</si>
  <si>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</si>
  <si>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</si>
  <si>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</si>
  <si>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</si>
  <si>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</si>
  <si>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</si>
  <si>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</si>
  <si>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</si>
  <si>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</si>
  <si>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</si>
  <si>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</si>
  <si>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</si>
  <si>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</si>
  <si>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</si>
  <si>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</si>
  <si>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</si>
  <si>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</si>
  <si>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</si>
  <si>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</si>
  <si>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</si>
  <si>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</si>
  <si>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</si>
  <si>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</si>
  <si>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</si>
  <si>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</si>
  <si>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</si>
  <si>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</si>
  <si>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</si>
  <si>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</si>
  <si>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</si>
  <si>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</si>
  <si>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</si>
  <si>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</si>
  <si>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</si>
  <si>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</si>
  <si>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</si>
  <si>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</si>
  <si>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</si>
  <si>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</si>
  <si>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</si>
  <si>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</si>
  <si>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</si>
  <si>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</si>
  <si>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</si>
  <si>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</si>
  <si>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</si>
  <si>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</si>
  <si>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</si>
  <si>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</si>
  <si>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</si>
  <si>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</si>
  <si>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</si>
  <si>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</si>
  <si>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</si>
  <si>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</si>
  <si>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</si>
  <si>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</si>
  <si>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</si>
  <si>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</si>
  <si>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</si>
  <si>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</si>
  <si>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</si>
  <si>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</si>
  <si>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</si>
  <si>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</si>
  <si>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</si>
  <si>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</si>
  <si>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</si>
  <si>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</si>
  <si>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</si>
  <si>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</si>
  <si>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</si>
  <si>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</si>
  <si>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</si>
  <si>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</si>
  <si>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</si>
  <si>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</si>
  <si>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</si>
  <si>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</si>
  <si>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</si>
  <si>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</si>
  <si>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</si>
  <si>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</si>
  <si>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</si>
  <si>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</si>
  <si>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</si>
  <si>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</si>
  <si>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</si>
  <si>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</si>
  <si>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</si>
  <si>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</si>
  <si>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</si>
  <si>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</si>
  <si>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</si>
  <si>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</si>
  <si>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</si>
  <si>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</si>
  <si>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</si>
  <si>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</si>
  <si>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</si>
  <si>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</si>
  <si>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</si>
  <si>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</si>
  <si>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</si>
  <si>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</si>
  <si>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</si>
  <si>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</si>
  <si>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</si>
  <si>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</si>
  <si>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</si>
  <si>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</si>
  <si>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</si>
  <si>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</si>
  <si>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</si>
  <si>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</si>
  <si>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</si>
  <si>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</si>
  <si>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</si>
  <si>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</si>
  <si>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</si>
  <si>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</si>
  <si>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</si>
  <si>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</si>
  <si>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</si>
  <si>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</si>
  <si>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</si>
  <si>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</si>
  <si>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</si>
  <si>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</si>
  <si>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</si>
  <si>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</si>
  <si>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</si>
  <si>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</si>
  <si>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</si>
  <si>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</si>
  <si>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</si>
  <si>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</si>
  <si>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</si>
  <si>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</si>
  <si>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</si>
  <si>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</si>
  <si>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</si>
  <si>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</si>
  <si>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</si>
  <si>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</si>
  <si>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</si>
  <si>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</si>
  <si>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</si>
  <si>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</si>
  <si>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</si>
  <si>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</si>
  <si>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</si>
  <si>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</si>
  <si>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</si>
  <si>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</si>
  <si>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</si>
  <si>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</si>
  <si>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</si>
  <si>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</si>
  <si>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</si>
  <si>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</si>
  <si>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</si>
  <si>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</si>
  <si>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</si>
  <si>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</si>
  <si>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</si>
  <si>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</si>
  <si>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</si>
  <si>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</si>
  <si>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</si>
  <si>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</si>
  <si>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</si>
  <si>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</si>
  <si>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</si>
  <si>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</si>
  <si>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</si>
  <si>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</si>
  <si>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</si>
  <si>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</si>
  <si>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</si>
  <si>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</si>
  <si>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</si>
  <si>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</si>
  <si>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</si>
  <si>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</si>
  <si>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</si>
  <si>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</si>
  <si>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</si>
  <si>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</si>
  <si>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</si>
  <si>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</si>
  <si>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</si>
  <si>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</si>
  <si>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</si>
  <si>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</si>
  <si>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</si>
  <si>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</si>
  <si>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</si>
  <si>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</si>
  <si>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</si>
  <si>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</si>
  <si>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</si>
  <si>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</si>
  <si>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</si>
  <si>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</si>
  <si>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</si>
  <si>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</si>
  <si>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</si>
  <si>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</si>
  <si>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</si>
  <si>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</si>
  <si>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</si>
  <si>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</si>
  <si>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</si>
  <si>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</si>
  <si>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</si>
  <si>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</si>
  <si>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</si>
  <si>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</si>
  <si>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</si>
  <si>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</si>
  <si>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</si>
  <si>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</si>
  <si>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</si>
  <si>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</si>
  <si>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</si>
  <si>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</si>
  <si>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</si>
  <si>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</si>
  <si>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</si>
  <si>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</si>
  <si>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</si>
  <si>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</si>
  <si>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</si>
  <si>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</si>
  <si>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</si>
  <si>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</si>
  <si>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</si>
  <si>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</si>
  <si>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</si>
  <si>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</si>
  <si>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</si>
  <si>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</si>
  <si>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</si>
  <si>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</si>
  <si>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</si>
  <si>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</si>
  <si>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</si>
  <si>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</si>
  <si>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</si>
  <si>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</si>
  <si>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</si>
  <si>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</si>
  <si>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</si>
  <si>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</si>
  <si>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</si>
  <si>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</si>
  <si>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</si>
  <si>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</si>
  <si>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</si>
  <si>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</si>
  <si>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</si>
  <si>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</si>
  <si>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</si>
  <si>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</si>
  <si>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</si>
  <si>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</si>
  <si>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</si>
  <si>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</si>
  <si>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</si>
  <si>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</si>
  <si>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</si>
  <si>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</si>
  <si>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</si>
  <si>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</si>
  <si>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</si>
  <si>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</si>
  <si>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</si>
  <si>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</si>
  <si>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</si>
  <si>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</si>
  <si>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</si>
  <si>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</si>
  <si>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</si>
  <si>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</si>
  <si>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</si>
  <si>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</si>
  <si>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</si>
  <si>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</si>
  <si>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</si>
  <si>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</si>
  <si>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</si>
  <si>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</si>
  <si>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</si>
  <si>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</si>
  <si>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</si>
  <si>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</si>
  <si>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</si>
  <si>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</si>
  <si>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</si>
  <si>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</si>
  <si>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</si>
  <si>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</si>
  <si>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</si>
  <si>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</si>
  <si>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</si>
  <si>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</si>
  <si>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</si>
  <si>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</si>
  <si>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</si>
  <si>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</si>
  <si>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</si>
  <si>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</si>
  <si>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</si>
  <si>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</si>
  <si>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</si>
  <si>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</si>
  <si>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</si>
  <si>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</si>
  <si>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</si>
  <si>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</si>
  <si>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</si>
  <si>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</si>
  <si>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</si>
  <si>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</si>
  <si>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</si>
  <si>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</si>
  <si>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</si>
  <si>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</si>
  <si>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</si>
  <si>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</si>
  <si>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</si>
  <si>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</si>
  <si>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</si>
  <si>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</si>
  <si>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</si>
  <si>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</si>
  <si>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</si>
  <si>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</si>
  <si>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</si>
  <si>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</si>
  <si>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</si>
  <si>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</si>
  <si>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</si>
  <si>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</si>
  <si>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</si>
  <si>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</si>
  <si>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</si>
  <si>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</si>
  <si>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</si>
  <si>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</si>
  <si>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</si>
  <si>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</si>
  <si>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</si>
  <si>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</si>
  <si>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</si>
  <si>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</si>
  <si>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</si>
  <si>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</si>
  <si>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</si>
  <si>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</si>
  <si>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</si>
  <si>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</si>
  <si>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</si>
  <si>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</si>
  <si>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</si>
  <si>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</si>
  <si>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</si>
  <si>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</si>
  <si>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</si>
  <si>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</si>
  <si>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</si>
  <si>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</si>
  <si>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</si>
  <si>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</si>
  <si>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</si>
  <si>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</si>
  <si>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</si>
  <si>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</si>
  <si>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</si>
  <si>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</si>
  <si>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</si>
  <si>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</si>
  <si>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</si>
  <si>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</si>
  <si>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</si>
  <si>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</si>
  <si>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</si>
  <si>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</si>
  <si>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</si>
  <si>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</si>
  <si>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</si>
  <si>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</si>
  <si>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</si>
  <si>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</si>
  <si>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</si>
  <si>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</si>
  <si>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</si>
  <si>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</si>
  <si>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</si>
  <si>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</si>
  <si>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</si>
  <si>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</si>
  <si>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</si>
  <si>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</si>
  <si>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</si>
  <si>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</si>
  <si>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</si>
  <si>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</si>
  <si>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</si>
  <si>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</si>
  <si>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</si>
  <si>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</si>
  <si>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</si>
  <si>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</si>
  <si>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</si>
  <si>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</si>
  <si>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</si>
  <si>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</si>
  <si>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</si>
  <si>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</si>
  <si>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</si>
  <si>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</si>
  <si>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</si>
  <si>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</si>
  <si>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</si>
  <si>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</si>
  <si>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</si>
  <si>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</si>
  <si>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</si>
  <si>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</si>
  <si>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</si>
  <si>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</si>
  <si>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</si>
  <si>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</si>
  <si>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</si>
  <si>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</si>
  <si>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</si>
  <si>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</si>
  <si>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</si>
  <si>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</si>
  <si>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</si>
  <si>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</si>
  <si>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</si>
  <si>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</si>
  <si>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</si>
  <si>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</si>
  <si>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</si>
  <si>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</si>
  <si>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</si>
  <si>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</si>
  <si>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</si>
  <si>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</si>
  <si>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</si>
  <si>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</si>
  <si>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</si>
  <si>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</si>
  <si>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</si>
  <si>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</si>
  <si>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</si>
  <si>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</si>
  <si>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</si>
  <si>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</si>
  <si>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</si>
  <si>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</si>
  <si>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</si>
  <si>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</si>
  <si>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</si>
  <si>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</si>
  <si>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</si>
  <si>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</si>
  <si>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</si>
  <si>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</si>
  <si>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</si>
  <si>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</si>
  <si>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</si>
  <si>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</si>
  <si>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</si>
  <si>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</si>
  <si>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</si>
  <si>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</si>
  <si>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</si>
  <si>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</si>
  <si>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</si>
  <si>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</si>
  <si>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</si>
  <si>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</si>
  <si>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</si>
  <si>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</si>
  <si>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</si>
  <si>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</si>
  <si>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</si>
  <si>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</si>
  <si>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</si>
  <si>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</si>
  <si>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</si>
  <si>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</si>
  <si>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</si>
  <si>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</si>
  <si>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</si>
  <si>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</si>
  <si>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</si>
  <si>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</si>
  <si>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</si>
  <si>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</si>
  <si>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</si>
  <si>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</si>
  <si>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</si>
  <si>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</si>
  <si>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</si>
  <si>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</si>
  <si>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</si>
  <si>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</si>
  <si>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</si>
  <si>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</si>
  <si>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</si>
  <si>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</si>
  <si>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</si>
  <si>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</si>
  <si>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</si>
  <si>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</si>
  <si>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</si>
  <si>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</si>
  <si>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</si>
  <si>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</si>
  <si>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</si>
  <si>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</si>
  <si>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</si>
  <si>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</si>
  <si>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</si>
  <si>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</si>
  <si>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</si>
  <si>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</si>
  <si>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</si>
  <si>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</si>
  <si>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</si>
  <si>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</si>
  <si>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</si>
  <si>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</si>
  <si>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</si>
  <si>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</si>
  <si>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</si>
  <si>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</si>
  <si>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</si>
  <si>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</si>
  <si>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</si>
  <si>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</si>
  <si>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</si>
  <si>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</si>
  <si>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</si>
  <si>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</si>
  <si>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</si>
  <si>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</si>
  <si>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</si>
  <si>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</si>
  <si>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</si>
  <si>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</si>
  <si>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</si>
  <si>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</si>
  <si>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</si>
  <si>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</si>
  <si>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</si>
  <si>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</si>
  <si>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</si>
  <si>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</si>
  <si>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</si>
  <si>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</si>
  <si>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</si>
  <si>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</si>
  <si>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</si>
  <si>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</si>
  <si>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</si>
  <si>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</si>
  <si>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</si>
  <si>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</si>
  <si>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</si>
  <si>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</si>
  <si>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</si>
  <si>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</si>
  <si>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</si>
  <si>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</si>
  <si>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</si>
  <si>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</si>
  <si>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</si>
  <si>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</si>
  <si>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</si>
  <si>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</si>
  <si>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</si>
  <si>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</si>
  <si>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</si>
  <si>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</si>
  <si>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</si>
  <si>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</si>
  <si>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</si>
  <si>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</si>
  <si>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</si>
  <si>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</si>
  <si>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</si>
  <si>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</si>
  <si>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</si>
  <si>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</si>
  <si>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</si>
  <si>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</si>
  <si>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</si>
  <si>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</si>
  <si>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</si>
  <si>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</si>
  <si>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</si>
  <si>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</si>
  <si>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</si>
  <si>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</si>
  <si>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</si>
  <si>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</si>
  <si>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</si>
  <si>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</si>
  <si>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</si>
  <si>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</si>
  <si>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</si>
  <si>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</si>
  <si>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</si>
  <si>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</si>
  <si>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</si>
  <si>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</si>
  <si>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</si>
  <si>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</si>
  <si>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</si>
  <si>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</si>
  <si>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</si>
  <si>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</si>
  <si>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</si>
  <si>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</si>
  <si>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</si>
  <si>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</si>
  <si>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</si>
  <si>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</si>
  <si>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</si>
  <si>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</si>
  <si>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</si>
  <si>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</si>
  <si>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</si>
  <si>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</si>
  <si>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</si>
  <si>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</si>
  <si>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</si>
  <si>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</si>
  <si>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</si>
  <si>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</si>
  <si>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</si>
  <si>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</si>
  <si>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</si>
  <si>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</si>
  <si>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</si>
  <si>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</si>
  <si>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</si>
  <si>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</si>
  <si>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</si>
  <si>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</si>
  <si>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</si>
  <si>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</si>
  <si>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</si>
  <si>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</si>
  <si>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</si>
  <si>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</si>
  <si>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</si>
  <si>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</si>
  <si>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</si>
  <si>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</si>
  <si>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</si>
  <si>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</si>
  <si>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</si>
  <si>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</si>
  <si>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</si>
  <si>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</si>
  <si>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</si>
  <si>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</si>
  <si>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</si>
  <si>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</si>
  <si>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</si>
  <si>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</si>
  <si>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</si>
  <si>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</si>
  <si>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</si>
  <si>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</si>
  <si>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</si>
  <si>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</si>
  <si>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</si>
  <si>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</si>
  <si>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</si>
  <si>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</si>
  <si>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</si>
  <si>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</si>
  <si>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</si>
  <si>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</si>
  <si>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</si>
  <si>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</si>
  <si>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</si>
  <si>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</si>
  <si>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</si>
  <si>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</si>
  <si>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</si>
  <si>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</si>
  <si>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</si>
  <si>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</si>
  <si>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</si>
  <si>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</si>
  <si>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</si>
  <si>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</si>
  <si>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</si>
  <si>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</si>
  <si>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</si>
  <si>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</si>
  <si>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</si>
  <si>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</si>
  <si>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</si>
  <si>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</si>
  <si>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</si>
  <si>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</si>
  <si>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</si>
  <si>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</si>
  <si>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</si>
  <si>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</si>
  <si>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</si>
  <si>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</si>
  <si>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</si>
  <si>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</si>
  <si>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</si>
  <si>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</si>
  <si>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</si>
  <si>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</si>
  <si>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</si>
  <si>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</si>
  <si>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</si>
  <si>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</si>
  <si>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</si>
  <si>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</si>
  <si>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</si>
  <si>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</si>
  <si>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</si>
  <si>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</si>
  <si>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</si>
  <si>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</si>
  <si>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</si>
  <si>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</si>
  <si>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</si>
  <si>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</si>
  <si>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</si>
  <si>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</si>
  <si>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</si>
  <si>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</si>
  <si>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</si>
  <si>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</si>
  <si>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</si>
  <si>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</si>
  <si>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</si>
  <si>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</si>
  <si>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</si>
  <si>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</si>
  <si>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</si>
  <si>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</si>
  <si>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</si>
  <si>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</si>
  <si>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</si>
  <si>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</si>
  <si>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</si>
  <si>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</si>
  <si>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</si>
  <si>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</si>
  <si>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</si>
  <si>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</si>
  <si>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</si>
  <si>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</si>
  <si>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</si>
  <si>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</si>
  <si>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</si>
  <si>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</si>
  <si>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</si>
  <si>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</si>
  <si>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</si>
  <si>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</si>
  <si>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</si>
  <si>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</si>
  <si>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</si>
  <si>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</si>
  <si>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</si>
  <si>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</si>
  <si>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</si>
  <si>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</si>
  <si>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</si>
  <si>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</si>
  <si>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</si>
  <si>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</si>
  <si>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</si>
  <si>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</si>
  <si>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</si>
  <si>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</si>
  <si>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</si>
  <si>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</si>
  <si>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</si>
  <si>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</si>
  <si>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</si>
  <si>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</si>
  <si>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</si>
  <si>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</si>
  <si>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</si>
  <si>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</si>
  <si>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</si>
  <si>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</si>
  <si>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</si>
  <si>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</si>
  <si>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</si>
  <si>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</si>
  <si>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</si>
  <si>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</si>
  <si>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</si>
  <si>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</si>
  <si>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</si>
  <si>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</si>
  <si>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</si>
  <si>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</si>
  <si>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</si>
  <si>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</si>
  <si>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</si>
  <si>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</si>
  <si>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</si>
  <si>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</si>
  <si>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</si>
  <si>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</si>
  <si>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</si>
  <si>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</si>
  <si>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</si>
  <si>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</si>
  <si>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</si>
  <si>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</si>
  <si>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</si>
  <si>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</si>
  <si>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</si>
  <si>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</si>
  <si>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</si>
  <si>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</si>
  <si>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</si>
  <si>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</si>
  <si>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</si>
  <si>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</si>
  <si>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</si>
  <si>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</si>
  <si>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</si>
  <si>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</si>
  <si>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</si>
  <si>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</si>
  <si>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</si>
  <si>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</si>
  <si>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</si>
  <si>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</si>
  <si>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</si>
  <si>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</si>
  <si>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</si>
  <si>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</si>
  <si>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</si>
  <si>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</si>
  <si>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</si>
  <si>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</si>
  <si>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</si>
  <si>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</si>
  <si>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</si>
  <si>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</si>
  <si>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</si>
  <si>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</si>
  <si>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</si>
  <si>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</si>
  <si>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</si>
  <si>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</si>
  <si>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</si>
  <si>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</si>
  <si>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</si>
  <si>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</si>
  <si>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</si>
  <si>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</si>
  <si>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</si>
  <si>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</si>
  <si>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</si>
  <si>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</si>
  <si>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</si>
  <si>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</si>
  <si>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</si>
  <si>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</si>
  <si>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</si>
  <si>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</si>
  <si>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</si>
  <si>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</si>
  <si>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</si>
  <si>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</si>
  <si>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</si>
  <si>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</si>
  <si>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</si>
  <si>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</si>
  <si>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</si>
  <si>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</si>
  <si>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</si>
  <si>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</si>
  <si>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</si>
  <si>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</si>
  <si>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</si>
  <si>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</si>
  <si>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</si>
  <si>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</si>
  <si>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</si>
  <si>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</si>
  <si>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</si>
  <si>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</si>
  <si>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</si>
  <si>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</si>
  <si>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</si>
  <si>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</si>
  <si>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</si>
  <si>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</si>
  <si>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</si>
  <si>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</si>
  <si>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</si>
  <si>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</si>
  <si>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</si>
  <si>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</si>
  <si>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</si>
  <si>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</si>
  <si>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</si>
  <si>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</si>
  <si>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</si>
  <si>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</si>
  <si>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</si>
  <si>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</si>
  <si>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</si>
  <si>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</si>
  <si>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</si>
  <si>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</si>
  <si>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</si>
  <si>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</si>
  <si>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</si>
  <si>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</si>
  <si>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</si>
  <si>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</si>
  <si>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</si>
  <si>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</si>
  <si>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</si>
  <si>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</si>
  <si>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</si>
  <si>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</si>
  <si>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</si>
  <si>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</si>
  <si>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</si>
  <si>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</si>
  <si>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</si>
  <si>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</si>
  <si>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</si>
  <si>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</si>
  <si>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</si>
  <si>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</si>
  <si>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</si>
  <si>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</si>
  <si>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</si>
  <si>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</si>
  <si>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</si>
  <si>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</si>
  <si>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</si>
  <si>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</si>
  <si>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</si>
  <si>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</si>
  <si>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</si>
  <si>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</si>
  <si>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</si>
  <si>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</si>
  <si>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</si>
  <si>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</si>
  <si>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</si>
  <si>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</si>
  <si>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</si>
  <si>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</si>
  <si>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</si>
  <si>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</si>
  <si>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</si>
  <si>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</si>
  <si>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</si>
  <si>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</si>
  <si>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</si>
  <si>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</si>
  <si>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</si>
  <si>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</si>
  <si>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</si>
  <si>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</si>
  <si>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</si>
  <si>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</si>
  <si>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</si>
  <si>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</si>
  <si>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</si>
  <si>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</si>
  <si>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</si>
  <si>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</si>
  <si>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</si>
  <si>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</si>
  <si>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</si>
  <si>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</si>
  <si>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</si>
  <si>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</si>
  <si>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</si>
  <si>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</si>
  <si>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</si>
  <si>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</si>
  <si>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</si>
  <si>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</si>
  <si>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</si>
  <si>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</si>
  <si>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</si>
  <si>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</si>
  <si>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</si>
  <si>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</si>
  <si>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</si>
  <si>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</si>
  <si>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</si>
  <si>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</si>
  <si>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</si>
  <si>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</si>
  <si>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</si>
  <si>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</si>
  <si>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</si>
  <si>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</si>
  <si>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</si>
  <si>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</si>
  <si>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</si>
  <si>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</si>
  <si>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</si>
  <si>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</si>
  <si>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</si>
  <si>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</si>
  <si>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</si>
  <si>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</si>
  <si>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</si>
  <si>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</si>
  <si>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</si>
  <si>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</si>
  <si>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</si>
  <si>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</si>
  <si>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</si>
  <si>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</si>
  <si>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</si>
  <si>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</si>
  <si>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</si>
  <si>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</si>
  <si>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</si>
  <si>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</si>
  <si>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</si>
  <si>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</si>
  <si>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</si>
  <si>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</si>
  <si>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</si>
  <si>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</si>
  <si>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</si>
  <si>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</si>
  <si>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</si>
  <si>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</si>
  <si>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</si>
  <si>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</si>
  <si>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</si>
  <si>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</si>
  <si>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</si>
  <si>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</si>
  <si>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</si>
  <si>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</si>
  <si>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</si>
  <si>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</si>
  <si>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</si>
  <si>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</si>
  <si>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</si>
  <si>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</si>
  <si>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</si>
  <si>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</si>
  <si>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</si>
  <si>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</si>
  <si>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</si>
  <si>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</si>
  <si>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</si>
  <si>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</si>
  <si>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</si>
  <si>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</si>
  <si>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</si>
  <si>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</si>
  <si>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</si>
  <si>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</si>
  <si>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</si>
  <si>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</si>
  <si>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</si>
  <si>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</si>
  <si>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</si>
  <si>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</si>
  <si>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</si>
  <si>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</si>
  <si>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</si>
  <si>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</si>
  <si>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</si>
  <si>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</si>
  <si>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</si>
  <si>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</si>
  <si>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</si>
  <si>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</si>
  <si>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</si>
  <si>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</si>
  <si>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</si>
  <si>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</si>
  <si>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</si>
  <si>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</si>
  <si>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</si>
  <si>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</si>
  <si>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</si>
  <si>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</si>
  <si>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</si>
  <si>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</si>
  <si>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</si>
  <si>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</si>
  <si>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</si>
  <si>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</si>
  <si>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</si>
  <si>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</si>
  <si>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</si>
  <si>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</si>
  <si>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</si>
  <si>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</si>
  <si>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</si>
  <si>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</si>
  <si>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</si>
  <si>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</si>
  <si>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</si>
  <si>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</si>
  <si>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</si>
  <si>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</si>
  <si>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</si>
  <si>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</si>
  <si>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</si>
  <si>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</si>
  <si>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</si>
  <si>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</si>
  <si>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</si>
  <si>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</si>
  <si>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</si>
  <si>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</si>
  <si>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</si>
  <si>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</si>
  <si>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</si>
  <si>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</si>
  <si>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</si>
  <si>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</si>
  <si>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</si>
  <si>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</si>
  <si>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</si>
  <si>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</si>
  <si>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</si>
  <si>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</si>
  <si>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</si>
  <si>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</si>
  <si>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</si>
  <si>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</si>
  <si>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</si>
  <si>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</si>
  <si>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</si>
  <si>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</si>
  <si>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</si>
  <si>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</si>
  <si>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</si>
  <si>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</si>
  <si>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</si>
  <si>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</si>
  <si>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</si>
  <si>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</si>
  <si>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</si>
  <si>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</si>
  <si>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</si>
  <si>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</si>
  <si>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</si>
  <si>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</si>
  <si>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</si>
  <si>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</si>
  <si>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</si>
  <si>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</si>
  <si>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</si>
  <si>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</si>
  <si>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</si>
  <si>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</si>
  <si>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</si>
  <si>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</si>
  <si>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</si>
  <si>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</si>
  <si>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</si>
  <si>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</si>
  <si>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</si>
  <si>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</si>
  <si>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</si>
  <si>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</si>
  <si>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</si>
  <si>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</si>
  <si>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</si>
  <si>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</si>
  <si>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</si>
  <si>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</si>
  <si>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</si>
  <si>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</si>
  <si>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</si>
  <si>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</si>
  <si>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</si>
  <si>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</si>
  <si>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</si>
  <si>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</si>
  <si>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</si>
  <si>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</si>
  <si>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</si>
  <si>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</si>
  <si>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</si>
  <si>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</si>
  <si>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</si>
  <si>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</si>
  <si>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</si>
  <si>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</si>
  <si>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</si>
  <si>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</si>
  <si>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</si>
  <si>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</si>
  <si>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</si>
  <si>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</si>
  <si>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</si>
  <si>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</si>
  <si>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</si>
  <si>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</si>
  <si>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</si>
  <si>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</si>
  <si>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</si>
  <si>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</si>
  <si>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</si>
  <si>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</si>
  <si>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</si>
  <si>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</si>
  <si>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</si>
  <si>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</si>
  <si>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</si>
  <si>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</si>
  <si>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</si>
  <si>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</si>
  <si>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</si>
  <si>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</si>
  <si>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</si>
  <si>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</si>
  <si>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</si>
  <si>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</si>
  <si>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</si>
  <si>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</si>
  <si>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</si>
  <si>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</si>
  <si>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</si>
  <si>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</si>
  <si>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</si>
  <si>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</si>
  <si>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</si>
  <si>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</si>
  <si>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</si>
  <si>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</si>
  <si>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</si>
  <si>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</si>
  <si>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</si>
  <si>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</si>
  <si>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</si>
  <si>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</si>
  <si>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</si>
  <si>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</si>
  <si>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</si>
  <si>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</si>
  <si>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</si>
  <si>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</si>
  <si>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</si>
  <si>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</si>
  <si>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</si>
  <si>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</si>
  <si>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</si>
  <si>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</si>
  <si>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</si>
  <si>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</si>
  <si>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</si>
  <si>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</si>
  <si>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</si>
  <si>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</si>
  <si>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</si>
  <si>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</si>
  <si>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</si>
  <si>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</si>
  <si>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</si>
  <si>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</si>
  <si>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</si>
  <si>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</si>
  <si>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</si>
  <si>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</si>
  <si>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</si>
  <si>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</si>
  <si>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</si>
  <si>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</si>
  <si>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</si>
  <si>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</si>
  <si>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</si>
  <si>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</si>
  <si>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</si>
  <si>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</si>
  <si>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</si>
  <si>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</si>
  <si>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</si>
  <si>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</si>
  <si>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</si>
  <si>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</si>
  <si>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</si>
  <si>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</si>
  <si>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</si>
  <si>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</si>
  <si>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</si>
  <si>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</si>
  <si>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</si>
  <si>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</si>
  <si>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</si>
  <si>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</si>
  <si>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</si>
  <si>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</si>
  <si>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</si>
  <si>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</si>
  <si>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</si>
  <si>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</si>
  <si>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</si>
  <si>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</si>
  <si>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</si>
  <si>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</si>
  <si>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</si>
  <si>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</si>
  <si>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</si>
  <si>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</si>
  <si>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</si>
  <si>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</si>
  <si>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</si>
  <si>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</si>
  <si>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</si>
  <si>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</si>
  <si>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</si>
  <si>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</si>
  <si>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</si>
  <si>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</si>
  <si>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</si>
  <si>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</si>
  <si>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</si>
  <si>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</si>
  <si>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</si>
  <si>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</si>
  <si>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</si>
  <si>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</si>
  <si>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</si>
  <si>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</si>
  <si>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</si>
  <si>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</si>
  <si>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</si>
  <si>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</si>
  <si>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</si>
  <si>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</si>
  <si>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</si>
  <si>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</si>
  <si>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</si>
  <si>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</si>
  <si>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</si>
  <si>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</si>
  <si>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</si>
  <si>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</si>
  <si>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</si>
  <si>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</si>
  <si>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</si>
  <si>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</si>
  <si>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</si>
  <si>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</si>
  <si>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</si>
  <si>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</si>
  <si>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</si>
  <si>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</si>
  <si>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</si>
  <si>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</si>
  <si>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</si>
  <si>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</si>
  <si>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</si>
  <si>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</si>
  <si>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</si>
  <si>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</si>
  <si>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</si>
  <si>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</si>
  <si>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</si>
  <si>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</si>
  <si>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</si>
  <si>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</si>
  <si>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</si>
  <si>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</si>
  <si>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</si>
  <si>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</si>
  <si>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</si>
  <si>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</si>
  <si>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</si>
  <si>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</si>
  <si>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</si>
  <si>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</si>
  <si>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</si>
  <si>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</si>
  <si>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</si>
  <si>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</si>
  <si>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</si>
  <si>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</si>
  <si>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</si>
  <si>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</si>
  <si>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</si>
  <si>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</si>
  <si>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</si>
  <si>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</si>
  <si>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</si>
  <si>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</si>
  <si>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</si>
  <si>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</si>
  <si>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</si>
  <si>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</si>
  <si>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</si>
  <si>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</si>
  <si>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</si>
  <si>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</si>
  <si>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</si>
  <si>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</si>
  <si>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</si>
  <si>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</si>
  <si>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</si>
  <si>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</si>
  <si>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</si>
  <si>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</si>
  <si>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</si>
  <si>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</si>
  <si>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</si>
  <si>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</si>
  <si>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</si>
  <si>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</si>
  <si>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</si>
  <si>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</si>
  <si>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</si>
  <si>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</si>
  <si>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</si>
  <si>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</si>
  <si>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</si>
  <si>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</si>
  <si>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</si>
  <si>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</si>
  <si>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</si>
  <si>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</si>
  <si>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</si>
  <si>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</si>
  <si>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</si>
  <si>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</si>
  <si>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</si>
  <si>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</si>
  <si>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</si>
  <si>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</si>
  <si>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</si>
  <si>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</si>
  <si>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</si>
  <si>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</si>
  <si>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</si>
  <si>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</si>
  <si>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</si>
  <si>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</si>
  <si>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</si>
  <si>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</si>
  <si>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</si>
  <si>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</si>
  <si>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</si>
  <si>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</si>
  <si>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</si>
  <si>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</si>
  <si>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</si>
  <si>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</si>
  <si>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</si>
  <si>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</si>
  <si>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</si>
  <si>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</si>
  <si>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</si>
  <si>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</si>
  <si>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</si>
  <si>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</si>
  <si>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</si>
  <si>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</si>
  <si>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</si>
  <si>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</si>
  <si>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</si>
  <si>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</si>
  <si>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</si>
  <si>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</si>
  <si>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</si>
  <si>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</si>
  <si>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</si>
  <si>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</si>
  <si>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</si>
  <si>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</si>
  <si>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</si>
  <si>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</si>
  <si>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</si>
  <si>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</si>
  <si>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</si>
  <si>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</si>
  <si>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</si>
  <si>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</si>
  <si>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</si>
  <si>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</si>
  <si>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</si>
  <si>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</si>
  <si>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</si>
  <si>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</si>
  <si>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</si>
  <si>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</si>
  <si>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</si>
  <si>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</si>
  <si>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</si>
  <si>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</si>
  <si>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</si>
  <si>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</si>
  <si>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</si>
  <si>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</si>
  <si>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</si>
  <si>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</si>
  <si>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</si>
  <si>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</si>
  <si>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</si>
  <si>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</si>
  <si>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</si>
  <si>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</si>
  <si>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</si>
  <si>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</si>
  <si>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</si>
  <si>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</si>
  <si>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</si>
  <si>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</si>
  <si>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</si>
  <si>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</si>
  <si>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</si>
  <si>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</si>
  <si>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</si>
  <si>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</si>
  <si>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</si>
  <si>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</si>
  <si>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</si>
  <si>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</si>
  <si>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</si>
  <si>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</si>
  <si>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</si>
  <si>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</si>
  <si>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</si>
  <si>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</si>
  <si>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</si>
  <si>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</si>
  <si>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</si>
  <si>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</si>
  <si>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</si>
  <si>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</si>
  <si>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</si>
  <si>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</si>
  <si>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</si>
  <si>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</si>
  <si>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</si>
  <si>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</si>
  <si>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</si>
  <si>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</si>
  <si>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</si>
  <si>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</si>
  <si>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</si>
  <si>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</si>
  <si>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</si>
  <si>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</si>
  <si>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</si>
  <si>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</si>
  <si>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</si>
  <si>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</si>
  <si>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</si>
  <si>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</si>
  <si>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</si>
  <si>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</si>
  <si>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</si>
  <si>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</si>
  <si>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</si>
  <si>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</si>
  <si>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</si>
  <si>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</si>
  <si>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</si>
  <si>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</si>
  <si>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</si>
  <si>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</si>
  <si>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</si>
  <si>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</si>
  <si>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</si>
  <si>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</si>
  <si>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</si>
  <si>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</si>
  <si>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</si>
  <si>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</si>
  <si>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</si>
  <si>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</si>
  <si>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</si>
  <si>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</si>
  <si>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</si>
  <si>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</si>
  <si>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</si>
  <si>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</si>
  <si>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</si>
  <si>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</si>
  <si>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</si>
  <si>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</si>
  <si>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</si>
  <si>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</si>
  <si>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</si>
  <si>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</si>
  <si>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</si>
  <si>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</si>
  <si>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</si>
  <si>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</si>
  <si>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</si>
  <si>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</si>
  <si>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</si>
  <si>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</si>
  <si>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</si>
  <si>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</si>
  <si>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</si>
  <si>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</si>
  <si>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</si>
  <si>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</si>
  <si>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</si>
  <si>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</si>
  <si>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</si>
  <si>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</si>
  <si>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</si>
  <si>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</si>
  <si>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</si>
  <si>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</si>
  <si>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</si>
  <si>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</si>
  <si>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</si>
  <si>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</si>
  <si>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</si>
  <si>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</si>
  <si>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</si>
  <si>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</si>
  <si>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</si>
  <si>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</si>
  <si>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</si>
  <si>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</si>
  <si>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</si>
  <si>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</si>
  <si>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</si>
  <si>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</si>
  <si>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</si>
  <si>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</si>
  <si>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</si>
  <si>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</si>
  <si>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</si>
  <si>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</si>
  <si>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</si>
  <si>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</si>
  <si>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</si>
  <si>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</si>
  <si>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</si>
  <si>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</si>
  <si>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</si>
  <si>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</si>
  <si>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</si>
  <si>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</si>
  <si>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</si>
  <si>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</si>
  <si>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</si>
  <si>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</si>
  <si>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</si>
  <si>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</si>
  <si>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</si>
  <si>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</si>
  <si>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</si>
  <si>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</si>
  <si>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</si>
  <si>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</si>
  <si>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</si>
  <si>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</si>
  <si>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</si>
  <si>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</si>
  <si>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</si>
  <si>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</si>
  <si>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</si>
  <si>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</si>
  <si>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</si>
  <si>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</si>
  <si>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</si>
  <si>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</si>
  <si>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</si>
  <si>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</si>
  <si>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</si>
  <si>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</si>
  <si>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</si>
  <si>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</si>
  <si>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</si>
  <si>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</si>
  <si>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</si>
  <si>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</si>
  <si>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</si>
  <si>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</si>
  <si>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</si>
  <si>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</si>
  <si>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</si>
  <si>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</si>
  <si>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</si>
  <si>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</si>
  <si>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</si>
  <si>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</si>
  <si>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</si>
  <si>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</si>
  <si>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</si>
  <si>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</si>
  <si>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</si>
  <si>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</si>
  <si>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</si>
  <si>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</si>
  <si>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</si>
  <si>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</si>
  <si>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</si>
  <si>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</si>
  <si>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</si>
  <si>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</si>
  <si>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</si>
  <si>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</si>
  <si>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</si>
  <si>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</si>
  <si>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</si>
  <si>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</si>
  <si>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</si>
  <si>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</si>
  <si>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</si>
  <si>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</si>
  <si>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</si>
  <si>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</si>
  <si>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</si>
  <si>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</si>
  <si>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</si>
  <si>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</si>
  <si>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</si>
  <si>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</si>
  <si>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</si>
  <si>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</si>
  <si>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</si>
  <si>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</si>
  <si>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</si>
  <si>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</si>
  <si>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</si>
  <si>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</si>
  <si>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</si>
  <si>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</si>
  <si>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</si>
  <si>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</si>
  <si>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</si>
  <si>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</si>
  <si>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</si>
  <si>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</si>
  <si>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</si>
  <si>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</si>
  <si>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</si>
  <si>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</si>
  <si>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</si>
  <si>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</si>
  <si>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</si>
  <si>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</si>
  <si>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</si>
  <si>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</si>
  <si>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</si>
  <si>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</si>
  <si>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</si>
  <si>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</si>
  <si>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</si>
  <si>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</si>
  <si>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</si>
  <si>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</si>
  <si>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</si>
  <si>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</si>
  <si>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</si>
  <si>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</si>
  <si>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</si>
  <si>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</si>
  <si>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</si>
  <si>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</si>
  <si>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</si>
  <si>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</si>
  <si>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</si>
  <si>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</si>
  <si>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</si>
  <si>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</si>
  <si>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</si>
  <si>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</si>
  <si>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</si>
  <si>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</si>
  <si>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</si>
  <si>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</si>
  <si>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</si>
  <si>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</si>
  <si>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</si>
  <si>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</si>
  <si>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</si>
  <si>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</si>
  <si>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</si>
  <si>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</si>
  <si>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</si>
  <si>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</si>
  <si>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</si>
  <si>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</si>
  <si>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</si>
  <si>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</si>
  <si>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</si>
  <si>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</si>
  <si>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</si>
  <si>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</si>
  <si>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</si>
  <si>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</si>
  <si>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</si>
  <si>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</si>
  <si>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</si>
  <si>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</si>
  <si>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</si>
  <si>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</si>
  <si>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</si>
  <si>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</si>
  <si>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</si>
  <si>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</si>
  <si>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</si>
  <si>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</si>
  <si>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</si>
  <si>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</si>
  <si>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</si>
  <si>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</si>
  <si>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</si>
  <si>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</si>
  <si>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</si>
  <si>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</si>
  <si>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</si>
  <si>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</si>
  <si>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</si>
  <si>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</si>
  <si>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</si>
  <si>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</si>
  <si>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</si>
  <si>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</si>
  <si>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</si>
  <si>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</si>
  <si>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</si>
  <si>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</si>
  <si>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</si>
  <si>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</si>
  <si>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</si>
  <si>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</si>
  <si>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</si>
  <si>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</si>
  <si>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</si>
  <si>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</si>
  <si>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</si>
  <si>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</si>
  <si>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</si>
  <si>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</si>
  <si>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</si>
  <si>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</si>
  <si>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</si>
  <si>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</si>
  <si>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</si>
  <si>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</si>
  <si>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</si>
  <si>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</si>
  <si>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</si>
  <si>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</si>
  <si>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</si>
  <si>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</si>
  <si>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</si>
  <si>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</si>
  <si>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</si>
  <si>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</si>
  <si>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</si>
  <si>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</si>
  <si>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</si>
  <si>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</si>
  <si>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</si>
  <si>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</si>
  <si>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</si>
  <si>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</si>
  <si>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</si>
  <si>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</si>
  <si>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</si>
  <si>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</si>
  <si>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</si>
  <si>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</si>
  <si>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</si>
  <si>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</si>
  <si>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</si>
  <si>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</si>
  <si>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</si>
  <si>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</si>
  <si>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</si>
  <si>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</si>
  <si>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</si>
  <si>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</si>
  <si>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</si>
  <si>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</si>
  <si>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</si>
  <si>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</si>
  <si>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</si>
  <si>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</si>
  <si>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</si>
  <si>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</si>
  <si>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</si>
  <si>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</si>
  <si>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</si>
  <si>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</si>
  <si>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</si>
  <si>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</si>
  <si>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</si>
  <si>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</si>
  <si>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</si>
  <si>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</si>
  <si>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</si>
  <si>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</si>
  <si>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</si>
  <si>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</si>
  <si>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</si>
  <si>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</si>
  <si>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</si>
  <si>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</si>
  <si>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</si>
  <si>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</si>
  <si>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</si>
  <si>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</si>
  <si>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</si>
  <si>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</si>
  <si>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</si>
  <si>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</si>
  <si>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</si>
  <si>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</si>
  <si>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</si>
  <si>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</si>
  <si>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</si>
  <si>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</si>
  <si>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</si>
  <si>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</si>
  <si>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</si>
  <si>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</si>
  <si>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</si>
  <si>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</si>
  <si>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</si>
  <si>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</si>
  <si>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</si>
  <si>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</si>
  <si>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</si>
  <si>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</si>
  <si>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</si>
  <si>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</si>
  <si>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</si>
  <si>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</si>
  <si>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</si>
  <si>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</si>
  <si>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</si>
  <si>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</si>
  <si>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</si>
  <si>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</si>
  <si>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</si>
  <si>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</si>
  <si>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</si>
  <si>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</si>
  <si>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</si>
  <si>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</si>
  <si>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</si>
  <si>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</si>
  <si>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</si>
  <si>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</si>
  <si>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</si>
  <si>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</si>
  <si>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</si>
  <si>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</si>
  <si>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</si>
  <si>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</si>
  <si>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</si>
  <si>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</si>
  <si>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</si>
  <si>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</si>
  <si>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</si>
  <si>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</si>
  <si>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</si>
  <si>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</si>
  <si>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</si>
  <si>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</si>
  <si>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</si>
  <si>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</si>
  <si>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</si>
  <si>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</si>
  <si>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</si>
  <si>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</si>
  <si>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</si>
  <si>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</si>
  <si>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</si>
  <si>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</si>
  <si>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</si>
  <si>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</si>
  <si>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</si>
  <si>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</si>
  <si>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</si>
  <si>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</si>
  <si>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</si>
  <si>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</si>
  <si>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</si>
  <si>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</si>
  <si>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</si>
  <si>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</si>
  <si>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</si>
  <si>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</si>
  <si>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</si>
  <si>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</si>
  <si>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</si>
  <si>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</si>
  <si>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</si>
  <si>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</si>
  <si>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</si>
  <si>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</si>
  <si>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</si>
  <si>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</si>
  <si>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</si>
  <si>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</si>
  <si>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</si>
  <si>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</si>
  <si>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</si>
  <si>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</si>
  <si>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</si>
  <si>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</si>
  <si>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</si>
  <si>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</si>
  <si>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</si>
  <si>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</si>
  <si>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</si>
  <si>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</si>
  <si>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</si>
  <si>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</si>
  <si>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</si>
  <si>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</si>
  <si>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</si>
  <si>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</si>
  <si>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</si>
  <si>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</si>
  <si>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</si>
  <si>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</si>
  <si>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</si>
  <si>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</si>
  <si>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</si>
  <si>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</si>
  <si>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</si>
  <si>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</si>
  <si>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</si>
  <si>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</si>
  <si>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</si>
  <si>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</si>
  <si>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</si>
  <si>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</si>
  <si>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</si>
  <si>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</si>
  <si>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</si>
  <si>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</si>
  <si>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</si>
  <si>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</si>
  <si>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</si>
  <si>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</si>
  <si>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</si>
  <si>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</si>
  <si>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</si>
  <si>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</si>
  <si>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</si>
  <si>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</si>
  <si>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</si>
  <si>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</si>
  <si>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</si>
  <si>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</si>
  <si>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</si>
  <si>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</si>
  <si>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</si>
  <si>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</si>
  <si>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</si>
  <si>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</si>
  <si>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</si>
  <si>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</si>
  <si>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</si>
  <si>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</si>
  <si>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</si>
  <si>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</si>
  <si>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</si>
  <si>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</si>
  <si>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</si>
  <si>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</si>
  <si>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</si>
  <si>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</si>
  <si>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</si>
  <si>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</si>
  <si>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</si>
  <si>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</si>
  <si>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</si>
  <si>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</si>
  <si>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</si>
  <si>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</si>
  <si>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</si>
  <si>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</si>
  <si>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</si>
  <si>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</si>
  <si>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</si>
  <si>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</si>
  <si>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</si>
  <si>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</si>
  <si>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</si>
  <si>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</si>
  <si>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</si>
  <si>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</si>
  <si>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</si>
  <si>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</si>
  <si>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</si>
  <si>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</si>
  <si>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</si>
  <si>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</si>
  <si>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</si>
  <si>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</si>
  <si>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</si>
  <si>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</si>
  <si>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</si>
  <si>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</si>
  <si>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</si>
  <si>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</si>
  <si>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</si>
  <si>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</si>
  <si>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</si>
  <si>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</si>
  <si>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</si>
  <si>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</si>
  <si>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</si>
  <si>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</si>
  <si>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</si>
  <si>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</si>
  <si>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</si>
  <si>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</si>
  <si>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</si>
  <si>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</si>
  <si>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</si>
  <si>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</si>
  <si>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</si>
  <si>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</si>
  <si>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</si>
  <si>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</si>
  <si>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</si>
  <si>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</si>
  <si>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</si>
  <si>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</si>
  <si>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</si>
  <si>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</si>
  <si>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</si>
  <si>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</si>
  <si>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</si>
  <si>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</si>
  <si>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</si>
  <si>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</si>
  <si>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</si>
  <si>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</si>
  <si>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</si>
  <si>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</si>
  <si>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</si>
  <si>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</si>
  <si>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</si>
  <si>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</si>
  <si>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</si>
  <si>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</si>
  <si>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</si>
  <si>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</si>
  <si>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</si>
  <si>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</si>
  <si>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</si>
  <si>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</si>
  <si>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</si>
  <si>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</si>
  <si>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</si>
  <si>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</si>
  <si>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</si>
  <si>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</si>
  <si>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</si>
  <si>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</si>
  <si>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</si>
  <si>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</si>
  <si>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</si>
  <si>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</si>
  <si>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</si>
  <si>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</si>
  <si>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</si>
  <si>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</si>
  <si>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</si>
  <si>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</si>
  <si>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</si>
  <si>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</si>
  <si>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</si>
  <si>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</si>
  <si>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</si>
  <si>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</si>
  <si>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</si>
  <si>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</si>
  <si>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</si>
  <si>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</si>
  <si>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</si>
  <si>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</si>
  <si>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</si>
  <si>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</si>
  <si>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</si>
  <si>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</si>
  <si>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</si>
  <si>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</si>
  <si>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</si>
  <si>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</si>
  <si>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</si>
  <si>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</si>
  <si>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</si>
  <si>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</si>
  <si>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</si>
  <si>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</si>
  <si>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</si>
  <si>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</si>
  <si>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</si>
  <si>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</si>
  <si>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</si>
  <si>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</si>
  <si>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</si>
  <si>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</si>
  <si>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</si>
  <si>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</si>
  <si>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</si>
  <si>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</si>
  <si>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</si>
  <si>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</si>
  <si>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</si>
  <si>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</si>
  <si>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</si>
  <si>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</si>
  <si>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</si>
  <si>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</si>
  <si>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</si>
  <si>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</si>
  <si>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</si>
  <si>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</si>
  <si>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</si>
  <si>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</si>
  <si>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</si>
  <si>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</si>
  <si>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</si>
  <si>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</si>
  <si>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</si>
  <si>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</si>
  <si>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</si>
  <si>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</si>
  <si>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</si>
  <si>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</si>
  <si>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</si>
  <si>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</si>
  <si>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</si>
  <si>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</si>
  <si>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</si>
  <si>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</si>
  <si>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</si>
  <si>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</si>
  <si>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</si>
  <si>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</si>
  <si>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</si>
  <si>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</si>
  <si>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</si>
  <si>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</si>
  <si>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</si>
  <si>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</si>
  <si>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</si>
  <si>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</si>
  <si>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</si>
  <si>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</si>
  <si>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</si>
  <si>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</si>
  <si>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</si>
  <si>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</si>
  <si>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</si>
  <si>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</si>
  <si>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</si>
  <si>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</si>
  <si>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</si>
  <si>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</si>
  <si>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</si>
  <si>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</si>
  <si>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</si>
  <si>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</si>
  <si>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</si>
  <si>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</si>
  <si>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</si>
  <si>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</si>
  <si>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</si>
  <si>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</si>
  <si>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</si>
  <si>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</si>
  <si>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</si>
  <si>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</si>
  <si>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</si>
  <si>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</si>
  <si>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</si>
  <si>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</si>
  <si>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</si>
  <si>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</si>
  <si>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</si>
  <si>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</si>
  <si>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</si>
  <si>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</si>
  <si>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</si>
  <si>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</si>
  <si>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</si>
  <si>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</si>
  <si>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</si>
  <si>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</si>
  <si>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</si>
  <si>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</si>
  <si>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</si>
  <si>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</si>
  <si>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</si>
  <si>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</si>
  <si>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</si>
  <si>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</si>
  <si>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</si>
  <si>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</si>
  <si>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</si>
  <si>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</si>
  <si>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</si>
  <si>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</si>
  <si>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</si>
  <si>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</si>
  <si>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</si>
  <si>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</si>
  <si>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</si>
  <si>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</si>
  <si>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</si>
  <si>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</si>
  <si>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</si>
  <si>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</si>
  <si>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</si>
  <si>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</si>
  <si>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</si>
  <si>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</si>
  <si>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</si>
  <si>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</si>
  <si>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</si>
  <si>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</si>
  <si>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</si>
  <si>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</si>
  <si>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</si>
  <si>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</si>
  <si>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</si>
  <si>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</si>
  <si>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</si>
  <si>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</si>
  <si>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</si>
  <si>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</si>
  <si>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</si>
  <si>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</si>
  <si>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</si>
  <si>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</si>
  <si>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</si>
  <si>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</si>
  <si>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</si>
  <si>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</si>
  <si>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</si>
  <si>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</si>
  <si>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</si>
  <si>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</si>
  <si>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</si>
  <si>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</si>
  <si>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</si>
  <si>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</si>
  <si>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</si>
  <si>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</si>
  <si>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</si>
  <si>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</si>
  <si>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</si>
  <si>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</si>
  <si>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</si>
  <si>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</si>
  <si>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</si>
  <si>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</si>
  <si>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</si>
  <si>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</si>
  <si>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</si>
  <si>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</si>
  <si>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</si>
  <si>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</si>
  <si>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</si>
  <si>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</si>
  <si>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</si>
  <si>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</si>
  <si>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</si>
  <si>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</si>
  <si>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</si>
  <si>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</si>
  <si>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</si>
  <si>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</si>
  <si>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</si>
  <si>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</si>
  <si>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</si>
  <si>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</si>
  <si>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</si>
  <si>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</si>
  <si>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</si>
  <si>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</si>
  <si>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</si>
  <si>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</si>
  <si>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</si>
  <si>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</si>
  <si>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</si>
  <si>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</si>
  <si>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</si>
  <si>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</si>
  <si>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</si>
  <si>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</si>
  <si>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</si>
  <si>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</si>
  <si>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</si>
  <si>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</si>
  <si>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</si>
  <si>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</si>
  <si>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</si>
  <si>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</si>
  <si>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</si>
  <si>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</si>
  <si>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</si>
  <si>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</si>
  <si>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</si>
  <si>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</si>
  <si>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</si>
  <si>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</si>
  <si>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</si>
  <si>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</si>
  <si>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</si>
  <si>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</si>
  <si>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</si>
  <si>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</si>
  <si>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</si>
  <si>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</si>
  <si>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</si>
  <si>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</si>
  <si>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</si>
  <si>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</si>
  <si>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</si>
  <si>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</si>
  <si>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</si>
  <si>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</si>
  <si>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</si>
  <si>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</si>
  <si>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</si>
  <si>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</si>
  <si>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</si>
  <si>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</si>
  <si>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</si>
  <si>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</si>
  <si>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</si>
  <si>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</si>
  <si>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</si>
  <si>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</si>
  <si>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</si>
  <si>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</si>
  <si>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</si>
  <si>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</si>
  <si>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</si>
  <si>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</si>
  <si>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</si>
  <si>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</si>
  <si>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</si>
  <si>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</si>
  <si>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</si>
  <si>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</si>
  <si>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</si>
  <si>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</si>
  <si>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</si>
  <si>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</si>
  <si>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</si>
  <si>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</si>
  <si>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</si>
  <si>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</si>
  <si>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</si>
  <si>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</si>
  <si>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</si>
  <si>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</si>
  <si>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</si>
  <si>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</si>
  <si>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</si>
  <si>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</si>
  <si>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</si>
  <si>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</si>
  <si>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</si>
  <si>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</si>
  <si>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</si>
  <si>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</si>
  <si>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</si>
  <si>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</si>
  <si>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</si>
  <si>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</si>
  <si>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</si>
  <si>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</si>
  <si>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</si>
  <si>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</si>
  <si>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</si>
  <si>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</si>
  <si>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</si>
  <si>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</si>
  <si>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</si>
  <si>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</si>
  <si>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</si>
  <si>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</si>
  <si>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</si>
  <si>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</si>
  <si>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</si>
  <si>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</si>
  <si>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</si>
  <si>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</si>
  <si>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</si>
  <si>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</si>
  <si>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</si>
  <si>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</si>
  <si>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</si>
  <si>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</si>
  <si>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</si>
  <si>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</si>
  <si>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</si>
  <si>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</si>
  <si>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</si>
  <si>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</si>
  <si>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</si>
  <si>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</si>
  <si>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</si>
  <si>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</si>
  <si>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</si>
  <si>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</si>
  <si>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</si>
  <si>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</si>
  <si>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</si>
  <si>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</si>
  <si>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</si>
  <si>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</si>
  <si>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</si>
  <si>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</si>
  <si>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</si>
  <si>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</si>
  <si>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</si>
  <si>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</si>
  <si>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</si>
  <si>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</si>
  <si>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</si>
  <si>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</si>
  <si>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</si>
  <si>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</si>
  <si>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</si>
  <si>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</si>
  <si>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</si>
  <si>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</si>
  <si>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</si>
  <si>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</si>
  <si>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</si>
  <si>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</si>
  <si>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</si>
  <si>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</si>
  <si>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</si>
  <si>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</si>
  <si>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</si>
  <si>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</si>
  <si>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</si>
  <si>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</si>
  <si>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</si>
  <si>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</si>
  <si>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</si>
  <si>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</si>
  <si>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</si>
  <si>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</si>
  <si>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</si>
  <si>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</si>
  <si>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</si>
  <si>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</si>
  <si>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</si>
  <si>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</si>
  <si>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</si>
  <si>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</si>
  <si>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</si>
  <si>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</si>
  <si>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</si>
  <si>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</si>
  <si>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</si>
  <si>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</si>
  <si>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</si>
  <si>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</si>
  <si>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</si>
  <si>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</si>
  <si>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</si>
  <si>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</si>
  <si>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</si>
  <si>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</si>
  <si>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</si>
  <si>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</si>
  <si>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</si>
  <si>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</si>
  <si>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</si>
  <si>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</si>
  <si>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</si>
  <si>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</si>
  <si>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</si>
  <si>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</si>
  <si>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</si>
  <si>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</si>
  <si>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</si>
  <si>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</si>
  <si>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</si>
  <si>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</si>
  <si>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</si>
  <si>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</si>
  <si>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</si>
  <si>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</si>
  <si>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</si>
  <si>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</si>
  <si>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</si>
  <si>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</si>
  <si>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</si>
  <si>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</si>
  <si>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</si>
  <si>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</si>
  <si>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</si>
  <si>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</si>
  <si>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</si>
  <si>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</si>
  <si>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</si>
  <si>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</si>
  <si>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</si>
  <si>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</si>
  <si>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</si>
  <si>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</si>
  <si>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</si>
  <si>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</si>
  <si>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</si>
  <si>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</si>
  <si>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</si>
  <si>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</si>
  <si>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</si>
  <si>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</si>
  <si>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</si>
  <si>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</si>
  <si>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</si>
  <si>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</si>
  <si>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</si>
  <si>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</si>
  <si>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</si>
  <si>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</si>
  <si>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</si>
  <si>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</si>
  <si>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</si>
  <si>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</si>
  <si>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</si>
  <si>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</si>
  <si>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</si>
  <si>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</si>
  <si>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</si>
  <si>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</si>
  <si>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</si>
  <si>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</si>
  <si>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</si>
  <si>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</si>
  <si>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</si>
  <si>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</si>
  <si>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</si>
  <si>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</si>
  <si>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</si>
  <si>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</si>
  <si>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</si>
  <si>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</si>
  <si>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</si>
  <si>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</si>
  <si>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</si>
  <si>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</si>
  <si>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</si>
  <si>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</si>
  <si>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</si>
  <si>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</si>
  <si>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</si>
  <si>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</si>
  <si>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</si>
  <si>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</si>
  <si>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</si>
  <si>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</si>
  <si>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</si>
  <si>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</si>
  <si>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</si>
  <si>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</si>
  <si>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</si>
  <si>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</si>
  <si>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</si>
  <si>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</si>
  <si>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</si>
  <si>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</si>
  <si>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</si>
  <si>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</si>
  <si>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</si>
  <si>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</si>
  <si>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</si>
  <si>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</si>
  <si>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</si>
  <si>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</si>
  <si>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</si>
  <si>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</si>
  <si>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</si>
  <si>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</si>
  <si>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</si>
  <si>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</si>
  <si>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</si>
  <si>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</si>
  <si>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</si>
  <si>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</si>
  <si>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</si>
  <si>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</si>
  <si>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</si>
  <si>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</si>
  <si>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</si>
  <si>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</si>
  <si>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</si>
  <si>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</si>
  <si>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</si>
  <si>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</si>
  <si>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</si>
  <si>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</si>
  <si>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</si>
  <si>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</si>
  <si>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</si>
  <si>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</si>
  <si>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</si>
  <si>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</si>
  <si>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</si>
  <si>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</si>
  <si>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</si>
  <si>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</si>
  <si>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</si>
  <si>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</si>
  <si>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</si>
  <si>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</si>
  <si>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</si>
  <si>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</si>
  <si>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</si>
  <si>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</si>
  <si>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</si>
  <si>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</si>
  <si>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</si>
  <si>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</si>
  <si>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</si>
  <si>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</si>
  <si>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</si>
  <si>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</si>
  <si>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</si>
  <si>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</si>
  <si>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</si>
  <si>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</si>
  <si>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</si>
  <si>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</si>
  <si>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</si>
  <si>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</si>
  <si>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</si>
  <si>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</si>
  <si>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</si>
  <si>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</si>
  <si>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</si>
  <si>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</si>
  <si>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</si>
  <si>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</si>
  <si>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</si>
  <si>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</si>
  <si>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</si>
  <si>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</si>
  <si>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</si>
  <si>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</si>
  <si>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</si>
  <si>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</si>
  <si>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</si>
  <si>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</si>
  <si>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</si>
  <si>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</si>
  <si>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</si>
  <si>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</si>
  <si>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</si>
  <si>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</si>
  <si>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</si>
  <si>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</si>
  <si>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</si>
  <si>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</si>
  <si>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</si>
  <si>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</si>
  <si>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</si>
  <si>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</si>
  <si>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</si>
  <si>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</si>
  <si>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</si>
  <si>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</si>
  <si>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</si>
  <si>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</si>
  <si>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</si>
  <si>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</si>
  <si>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</si>
  <si>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</si>
  <si>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</si>
  <si>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</si>
  <si>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</si>
  <si>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</si>
  <si>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</si>
  <si>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</si>
  <si>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</si>
  <si>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</si>
  <si>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</si>
  <si>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</si>
  <si>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</si>
  <si>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</si>
  <si>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</si>
  <si>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</si>
  <si>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</si>
  <si>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</si>
  <si>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</si>
  <si>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</si>
  <si>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</si>
  <si>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</si>
  <si>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</si>
  <si>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</si>
  <si>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</si>
  <si>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</si>
  <si>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</si>
  <si>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</si>
  <si>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</si>
  <si>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</si>
  <si>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</si>
  <si>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</si>
  <si>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</si>
  <si>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</si>
  <si>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</si>
  <si>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</si>
  <si>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</si>
  <si>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</si>
  <si>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</si>
  <si>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</si>
  <si>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</si>
  <si>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</si>
  <si>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</si>
  <si>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</si>
  <si>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</si>
  <si>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</si>
  <si>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</si>
  <si>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</si>
  <si>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</si>
  <si>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</si>
  <si>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</si>
  <si>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</si>
  <si>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</si>
  <si>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</si>
  <si>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</si>
  <si>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</si>
  <si>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</si>
  <si>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</si>
  <si>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</si>
  <si>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</si>
  <si>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</si>
  <si>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</si>
  <si>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</si>
  <si>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</si>
  <si>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</si>
  <si>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</si>
  <si>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</si>
  <si>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</si>
  <si>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</si>
  <si>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</si>
  <si>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</si>
  <si>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</si>
  <si>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</si>
  <si>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</si>
  <si>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</si>
  <si>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</si>
  <si>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</si>
  <si>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</si>
  <si>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</si>
  <si>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</si>
  <si>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</si>
  <si>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</si>
  <si>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</si>
  <si>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</si>
  <si>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</si>
  <si>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</si>
  <si>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</si>
  <si>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</si>
  <si>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</si>
  <si>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</si>
  <si>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</si>
  <si>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</si>
  <si>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</si>
  <si>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</si>
  <si>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</si>
  <si>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</si>
  <si>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</si>
  <si>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</si>
  <si>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</si>
  <si>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</si>
  <si>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</si>
  <si>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</si>
  <si>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</si>
  <si>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</si>
  <si>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</si>
  <si>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</si>
  <si>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</si>
  <si>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</si>
  <si>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</si>
  <si>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</si>
  <si>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</si>
  <si>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</si>
  <si>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</si>
  <si>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</si>
  <si>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</si>
  <si>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</si>
  <si>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</si>
  <si>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</si>
  <si>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</si>
  <si>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</si>
  <si>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</si>
  <si>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</si>
  <si>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</si>
  <si>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</si>
  <si>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</si>
  <si>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</si>
  <si>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</si>
  <si>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</si>
  <si>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</si>
  <si>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</si>
  <si>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</si>
  <si>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</si>
  <si>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</si>
  <si>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</si>
  <si>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</si>
  <si>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</si>
  <si>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</si>
  <si>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</si>
  <si>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</si>
  <si>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</si>
  <si>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</si>
  <si>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</si>
  <si>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</si>
  <si>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</si>
  <si>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</si>
  <si>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</si>
  <si>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</si>
  <si>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</si>
  <si>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</si>
  <si>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</si>
  <si>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</si>
  <si>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</si>
  <si>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</si>
  <si>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</si>
  <si>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</si>
  <si>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</si>
  <si>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</si>
  <si>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</si>
  <si>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</si>
  <si>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</si>
  <si>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</si>
  <si>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</si>
  <si>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</si>
  <si>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</si>
  <si>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</si>
  <si>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</si>
  <si>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</si>
  <si>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</si>
  <si>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</si>
  <si>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</si>
  <si>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</si>
  <si>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</si>
  <si>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</si>
  <si>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</si>
  <si>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</si>
  <si>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</si>
  <si>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</si>
  <si>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</si>
  <si>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</si>
  <si>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</si>
  <si>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</si>
  <si>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</si>
  <si>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</si>
  <si>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</si>
  <si>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</si>
  <si>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</si>
  <si>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</si>
  <si>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</si>
  <si>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</si>
  <si>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</si>
  <si>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</si>
  <si>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</si>
  <si>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</si>
  <si>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</si>
  <si>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</si>
  <si>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</si>
  <si>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</si>
  <si>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</si>
  <si>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</si>
  <si>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</si>
  <si>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</si>
  <si>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</si>
  <si>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</si>
  <si>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</si>
  <si>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</si>
  <si>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</si>
  <si>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</si>
  <si>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</si>
  <si>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</si>
  <si>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</si>
  <si>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</si>
  <si>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</si>
  <si>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</si>
  <si>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</si>
  <si>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</si>
  <si>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</si>
  <si>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</si>
  <si>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</si>
  <si>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</si>
  <si>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</si>
  <si>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</si>
  <si>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</si>
  <si>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</si>
  <si>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</si>
  <si>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</si>
  <si>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</si>
  <si>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</si>
  <si>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</si>
  <si>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</si>
  <si>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</si>
  <si>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</si>
  <si>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</si>
  <si>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</si>
  <si>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</si>
  <si>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</si>
  <si>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</si>
  <si>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</si>
  <si>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</si>
  <si>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</si>
  <si>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</si>
  <si>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</si>
  <si>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</si>
  <si>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</si>
  <si>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</si>
  <si>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</si>
  <si>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</si>
  <si>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</si>
  <si>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</si>
  <si>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</si>
  <si>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</si>
  <si>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</si>
  <si>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</si>
  <si>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</si>
  <si>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</si>
  <si>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</si>
  <si>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</si>
  <si>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</si>
  <si>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</si>
  <si>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</si>
  <si>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</si>
  <si>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</si>
  <si>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</si>
  <si>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</si>
  <si>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</si>
  <si>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</si>
  <si>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</si>
  <si>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</si>
  <si>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</si>
  <si>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</si>
  <si>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</si>
  <si>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</si>
  <si>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</si>
  <si>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</si>
  <si>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</si>
  <si>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</si>
  <si>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</si>
  <si>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</si>
  <si>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</si>
  <si>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</si>
  <si>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</si>
  <si>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</si>
  <si>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</si>
  <si>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</si>
  <si>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</si>
  <si>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</si>
  <si>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</si>
  <si>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</si>
  <si>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</si>
  <si>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</si>
  <si>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</si>
  <si>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</si>
  <si>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</si>
  <si>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</si>
  <si>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</si>
  <si>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</si>
  <si>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</si>
  <si>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</si>
  <si>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</si>
  <si>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</si>
  <si>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</si>
  <si>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</si>
  <si>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</si>
  <si>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</si>
  <si>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</si>
  <si>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</si>
  <si>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</si>
  <si>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</si>
  <si>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</si>
  <si>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</si>
  <si>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</si>
  <si>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</si>
  <si>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</si>
  <si>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</si>
  <si>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</si>
  <si>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</si>
  <si>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</si>
  <si>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</si>
  <si>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</si>
  <si>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</si>
  <si>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</si>
  <si>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</si>
  <si>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</si>
  <si>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</si>
  <si>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</si>
  <si>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</si>
  <si>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</si>
  <si>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</si>
  <si>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</si>
  <si>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</si>
  <si>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</si>
  <si>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</si>
  <si>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</si>
  <si>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</si>
  <si>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</si>
  <si>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</si>
  <si>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</si>
  <si>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</si>
  <si>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</si>
  <si>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</si>
  <si>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</si>
  <si>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</si>
  <si>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</si>
  <si>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</si>
  <si>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</si>
  <si>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</si>
  <si>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</si>
  <si>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</si>
  <si>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</si>
  <si>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</si>
  <si>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</si>
  <si>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</si>
  <si>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</si>
  <si>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</si>
  <si>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</si>
  <si>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</si>
  <si>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</si>
  <si>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</si>
  <si>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</si>
  <si>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</si>
  <si>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</si>
  <si>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</si>
  <si>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</si>
  <si>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</si>
  <si>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</si>
  <si>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</si>
  <si>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</si>
  <si>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</si>
  <si>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</si>
  <si>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</si>
  <si>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</si>
  <si>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</si>
  <si>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</si>
  <si>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</si>
  <si>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</si>
  <si>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</si>
  <si>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</si>
  <si>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</si>
  <si>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</si>
  <si>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</si>
  <si>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</si>
  <si>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</si>
  <si>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</si>
  <si>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</si>
  <si>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</si>
  <si>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</si>
  <si>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</si>
  <si>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</si>
  <si>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</si>
  <si>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</si>
  <si>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</si>
  <si>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</si>
  <si>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</si>
  <si>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</si>
  <si>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</si>
  <si>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</si>
  <si>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</si>
  <si>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</si>
  <si>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</si>
  <si>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</si>
  <si>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</si>
  <si>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</si>
  <si>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</si>
  <si>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</si>
  <si>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</si>
  <si>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</si>
  <si>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</si>
  <si>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</si>
  <si>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</si>
  <si>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</si>
  <si>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</si>
  <si>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</si>
  <si>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</si>
  <si>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</si>
  <si>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</si>
  <si>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</si>
  <si>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</si>
  <si>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</si>
  <si>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</si>
  <si>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</si>
  <si>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</si>
  <si>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</si>
  <si>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</si>
  <si>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</si>
  <si>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</si>
  <si>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</si>
  <si>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</si>
  <si>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</si>
  <si>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</si>
  <si>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</si>
  <si>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</si>
  <si>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</si>
  <si>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</si>
  <si>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</si>
  <si>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</si>
  <si>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</si>
  <si>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</si>
  <si>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</si>
  <si>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</si>
  <si>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</si>
  <si>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</si>
  <si>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</si>
  <si>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</si>
  <si>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</si>
  <si>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</si>
  <si>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</si>
  <si>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</si>
  <si>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</si>
  <si>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</si>
  <si>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</si>
  <si>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</si>
  <si>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</si>
  <si>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</si>
  <si>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</si>
  <si>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</si>
  <si>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</si>
  <si>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</si>
  <si>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</si>
  <si>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</si>
  <si>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</si>
  <si>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</si>
  <si>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</si>
  <si>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</si>
  <si>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</si>
  <si>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</si>
  <si>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</si>
  <si>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</si>
  <si>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</si>
  <si>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</si>
  <si>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</si>
  <si>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</si>
  <si>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</si>
  <si>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</si>
  <si>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</si>
  <si>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</si>
  <si>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</si>
  <si>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</si>
  <si>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</si>
  <si>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</si>
  <si>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</si>
  <si>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</si>
  <si>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</si>
  <si>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</si>
  <si>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</si>
  <si>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</si>
  <si>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</si>
  <si>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</si>
  <si>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</si>
  <si>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</si>
  <si>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</si>
  <si>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</si>
  <si>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</si>
  <si>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</si>
  <si>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</si>
  <si>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</si>
  <si>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</si>
  <si>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</si>
  <si>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</si>
  <si>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</si>
  <si>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</si>
  <si>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</si>
  <si>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</si>
  <si>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</si>
  <si>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</si>
  <si>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</si>
  <si>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</si>
  <si>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</si>
  <si>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</si>
  <si>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</si>
  <si>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</si>
  <si>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</si>
  <si>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</si>
  <si>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</si>
  <si>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</si>
  <si>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</si>
  <si>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</si>
  <si>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</si>
  <si>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</si>
  <si>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</si>
  <si>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</si>
  <si>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</si>
  <si>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</si>
  <si>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</si>
  <si>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</si>
  <si>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</si>
  <si>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</si>
  <si>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</si>
  <si>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</si>
  <si>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</si>
  <si>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</si>
  <si>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</si>
  <si>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</si>
  <si>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</si>
  <si>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</si>
  <si>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</si>
  <si>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</si>
  <si>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</si>
  <si>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</si>
  <si>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</si>
  <si>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</si>
  <si>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</si>
  <si>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</si>
  <si>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</si>
  <si>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</si>
  <si>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</si>
  <si>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</si>
  <si>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</si>
  <si>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</si>
  <si>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</si>
  <si>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</si>
  <si>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</si>
  <si>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</si>
  <si>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</si>
  <si>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</si>
  <si>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</si>
  <si>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</si>
  <si>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</si>
  <si>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</si>
  <si>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</si>
  <si>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</si>
  <si>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</si>
  <si>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</si>
  <si>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</si>
  <si>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</si>
  <si>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</si>
  <si>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</si>
  <si>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</si>
  <si>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</si>
  <si>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</si>
  <si>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</si>
  <si>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</si>
  <si>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</si>
  <si>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</si>
  <si>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</si>
  <si>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</si>
  <si>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</si>
  <si>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</si>
  <si>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</si>
  <si>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</si>
  <si>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</si>
  <si>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</si>
  <si>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</si>
  <si>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</si>
  <si>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</si>
  <si>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</si>
  <si>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</si>
  <si>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</si>
  <si>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</si>
  <si>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</si>
  <si>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</si>
  <si>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</si>
  <si>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</si>
  <si>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</si>
  <si>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</si>
  <si>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</si>
  <si>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</si>
  <si>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</si>
  <si>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</si>
  <si>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</si>
  <si>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</si>
  <si>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</si>
  <si>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</si>
  <si>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</si>
  <si>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</si>
  <si>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</si>
  <si>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</si>
  <si>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</si>
  <si>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</si>
  <si>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</si>
  <si>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</si>
  <si>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</si>
  <si>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</si>
  <si>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</si>
  <si>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</si>
  <si>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</si>
  <si>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</si>
  <si>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</si>
  <si>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</si>
  <si>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</si>
  <si>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</si>
  <si>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</si>
  <si>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</si>
  <si>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</si>
  <si>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</si>
  <si>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</si>
  <si>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</si>
  <si>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</si>
  <si>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</si>
  <si>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</si>
  <si>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</si>
  <si>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</si>
  <si>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</si>
  <si>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</si>
  <si>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</si>
  <si>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</si>
  <si>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</si>
  <si>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</si>
  <si>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</si>
  <si>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</si>
  <si>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</si>
  <si>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</si>
  <si>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</si>
  <si>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</si>
  <si>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</si>
  <si>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</si>
  <si>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</si>
  <si>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</si>
  <si>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</si>
  <si>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</si>
  <si>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</si>
  <si>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</si>
  <si>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</si>
  <si>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</si>
  <si>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</si>
  <si>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</si>
  <si>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</si>
  <si>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</si>
  <si>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</si>
  <si>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</si>
  <si>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</si>
  <si>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</si>
  <si>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</si>
  <si>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</si>
  <si>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</si>
  <si>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</si>
  <si>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</si>
  <si>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</si>
  <si>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</si>
  <si>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</si>
  <si>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</si>
  <si>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</si>
  <si>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</si>
  <si>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</si>
  <si>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</si>
  <si>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</si>
  <si>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</si>
  <si>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</si>
  <si>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</si>
  <si>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</si>
  <si>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</si>
  <si>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</si>
  <si>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</si>
  <si>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</si>
  <si>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</si>
  <si>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</si>
  <si>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</si>
  <si>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</si>
  <si>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</si>
  <si>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</si>
  <si>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</si>
  <si>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</si>
  <si>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</si>
  <si>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</si>
  <si>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</si>
  <si>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</si>
  <si>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</si>
  <si>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</si>
  <si>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</si>
  <si>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</si>
  <si>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</si>
  <si>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</si>
  <si>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</si>
  <si>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</si>
  <si>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</si>
  <si>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</si>
  <si>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</si>
  <si>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</si>
  <si>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</si>
  <si>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</si>
  <si>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</si>
  <si>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</si>
  <si>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</si>
  <si>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</si>
  <si>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</si>
  <si>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</si>
  <si>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</si>
  <si>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</si>
  <si>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</si>
  <si>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</si>
  <si>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</si>
  <si>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</si>
  <si>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</si>
  <si>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</si>
  <si>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</si>
  <si>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</si>
  <si>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</si>
  <si>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</si>
  <si>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</si>
  <si>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</si>
  <si>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</si>
  <si>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</si>
  <si>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</si>
  <si>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</si>
  <si>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</si>
  <si>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</si>
  <si>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</si>
  <si>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</si>
  <si>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</si>
  <si>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</si>
  <si>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</si>
  <si>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</si>
  <si>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</si>
  <si>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</si>
  <si>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</si>
  <si>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</si>
  <si>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</si>
  <si>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</si>
  <si>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</si>
  <si>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</si>
  <si>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</si>
  <si>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</si>
  <si>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</si>
  <si>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</si>
  <si>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</si>
  <si>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</si>
  <si>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</si>
  <si>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</si>
  <si>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</si>
  <si>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</si>
  <si>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</si>
  <si>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</si>
  <si>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</si>
  <si>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</si>
  <si>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</si>
  <si>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</si>
  <si>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</si>
  <si>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</si>
  <si>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</si>
  <si>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</si>
  <si>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</si>
  <si>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</si>
  <si>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</si>
  <si>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</si>
  <si>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</si>
  <si>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</si>
  <si>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</si>
  <si>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</si>
  <si>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</si>
  <si>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</si>
  <si>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</si>
  <si>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</si>
  <si>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</si>
  <si>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</si>
  <si>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</si>
  <si>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</si>
  <si>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</si>
  <si>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</si>
  <si>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</si>
  <si>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</si>
  <si>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</si>
  <si>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</si>
  <si>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</si>
  <si>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</si>
  <si>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</si>
  <si>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</si>
  <si>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</si>
  <si>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</si>
  <si>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</si>
  <si>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</si>
  <si>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</si>
  <si>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</si>
  <si>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</si>
  <si>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</si>
  <si>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</si>
  <si>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</si>
  <si>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</si>
  <si>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</si>
  <si>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</si>
  <si>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</si>
  <si>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</si>
  <si>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</si>
  <si>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</si>
  <si>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</si>
  <si>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</si>
  <si>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</si>
  <si>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</si>
  <si>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</si>
  <si>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</si>
  <si>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</si>
  <si>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</si>
  <si>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</si>
  <si>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</si>
  <si>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</si>
  <si>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</si>
  <si>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</si>
  <si>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</si>
  <si>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</si>
  <si>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</si>
  <si>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</si>
  <si>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</si>
  <si>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</si>
  <si>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</si>
  <si>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</si>
  <si>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</si>
  <si>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</si>
  <si>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</si>
  <si>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</si>
  <si>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</si>
  <si>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</si>
  <si>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</si>
  <si>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</si>
  <si>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</si>
  <si>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</si>
  <si>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</si>
  <si>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</si>
  <si>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</si>
  <si>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</si>
  <si>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</si>
  <si>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</si>
  <si>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</si>
  <si>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</si>
  <si>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</si>
  <si>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</si>
  <si>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</si>
  <si>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</si>
  <si>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</si>
  <si>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</si>
  <si>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</si>
  <si>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</si>
  <si>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</si>
  <si>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</si>
  <si>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</si>
  <si>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</si>
  <si>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</si>
  <si>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</si>
  <si>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</si>
  <si>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</si>
  <si>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</si>
  <si>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</si>
  <si>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</si>
  <si>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</si>
  <si>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</si>
  <si>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</si>
  <si>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</si>
  <si>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</si>
  <si>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</si>
  <si>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</si>
  <si>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</si>
  <si>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</si>
  <si>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</si>
  <si>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</si>
  <si>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</si>
  <si>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</si>
  <si>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</si>
  <si>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</si>
  <si>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</si>
  <si>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</si>
  <si>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</si>
  <si>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</si>
  <si>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</si>
  <si>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</si>
  <si>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</si>
  <si>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</si>
  <si>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</si>
  <si>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</si>
  <si>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</si>
  <si>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</si>
  <si>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</si>
  <si>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</si>
  <si>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</si>
  <si>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</si>
  <si>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</si>
  <si>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</si>
  <si>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</si>
  <si>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</si>
  <si>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</si>
  <si>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</si>
  <si>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</si>
  <si>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</si>
  <si>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</si>
  <si>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</si>
  <si>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</si>
  <si>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</si>
  <si>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</si>
  <si>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</si>
  <si>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</si>
  <si>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</si>
  <si>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</si>
  <si>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</si>
  <si>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</si>
  <si>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</si>
  <si>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</si>
  <si>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</si>
  <si>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</si>
  <si>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</si>
  <si>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</si>
  <si>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</si>
  <si>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</si>
  <si>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</si>
  <si>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</si>
  <si>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</si>
  <si>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</si>
  <si>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</si>
  <si>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</si>
  <si>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</si>
  <si>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</si>
  <si>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</si>
  <si>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</si>
  <si>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</si>
  <si>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</si>
  <si>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</si>
  <si>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</si>
  <si>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</si>
  <si>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</si>
  <si>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</si>
  <si>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</si>
  <si>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</si>
  <si>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</si>
  <si>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</si>
  <si>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</si>
  <si>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</si>
  <si>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</si>
  <si>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</si>
  <si>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</si>
  <si>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</si>
  <si>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</si>
  <si>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</si>
  <si>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</si>
  <si>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</si>
  <si>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</si>
  <si>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</si>
  <si>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</si>
  <si>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</si>
  <si>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</si>
  <si>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</si>
  <si>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</si>
  <si>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</si>
  <si>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</si>
  <si>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</si>
  <si>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</si>
  <si>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</si>
  <si>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</si>
  <si>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</si>
  <si>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</si>
  <si>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</si>
  <si>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</si>
  <si>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</si>
  <si>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</si>
  <si>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</si>
  <si>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</si>
  <si>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</si>
  <si>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</si>
  <si>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</si>
  <si>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</si>
  <si>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</si>
  <si>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</si>
  <si>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</si>
  <si>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</si>
  <si>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</si>
  <si>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</si>
  <si>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</si>
  <si>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</si>
  <si>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</si>
  <si>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</si>
  <si>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</si>
  <si>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</si>
  <si>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</si>
  <si>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</si>
  <si>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</si>
  <si>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</si>
  <si>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</si>
  <si>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</si>
  <si>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</si>
  <si>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</si>
  <si>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</si>
  <si>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</si>
  <si>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</si>
  <si>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</si>
  <si>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</si>
  <si>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</si>
  <si>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</si>
  <si>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</si>
  <si>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</si>
  <si>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</si>
  <si>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</si>
  <si>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</si>
  <si>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</si>
  <si>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</si>
  <si>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</si>
  <si>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</si>
  <si>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</si>
  <si>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</si>
  <si>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</si>
  <si>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</si>
  <si>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</si>
  <si>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</si>
  <si>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</si>
  <si>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</si>
  <si>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</si>
  <si>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</si>
  <si>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</si>
  <si>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</si>
  <si>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</si>
  <si>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</si>
  <si>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</si>
  <si>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</si>
  <si>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</si>
  <si>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</si>
  <si>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</si>
  <si>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</si>
  <si>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</si>
  <si>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</si>
  <si>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</si>
  <si>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</si>
  <si>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</si>
  <si>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</si>
  <si>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</si>
  <si>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</si>
  <si>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</si>
  <si>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</si>
  <si>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</si>
  <si>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</si>
  <si>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</si>
  <si>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</si>
  <si>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</si>
  <si>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</si>
  <si>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</si>
  <si>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</si>
  <si>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</si>
  <si>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</si>
  <si>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</si>
  <si>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</si>
  <si>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</si>
  <si>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</si>
  <si>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</si>
  <si>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</si>
  <si>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</si>
  <si>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</si>
  <si>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</si>
  <si>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</si>
  <si>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</si>
  <si>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</si>
  <si>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</si>
  <si>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</si>
  <si>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</si>
  <si>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</si>
  <si>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</si>
  <si>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</si>
  <si>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</si>
  <si>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</si>
  <si>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</si>
  <si>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</si>
  <si>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</si>
  <si>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</si>
  <si>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</si>
  <si>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</si>
  <si>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</si>
  <si>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</si>
  <si>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</si>
  <si>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</si>
  <si>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</si>
  <si>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</si>
  <si>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</si>
  <si>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</si>
  <si>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</si>
  <si>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</si>
  <si>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</si>
  <si>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</si>
  <si>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</si>
  <si>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</si>
  <si>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</si>
  <si>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</si>
  <si>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</si>
  <si>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</si>
  <si>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</si>
  <si>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</si>
  <si>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</si>
  <si>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</si>
  <si>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</si>
  <si>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</si>
  <si>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</si>
  <si>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</si>
  <si>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</si>
  <si>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</si>
  <si>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</si>
  <si>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</si>
  <si>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</si>
  <si>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</si>
  <si>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</si>
  <si>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</si>
  <si>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</si>
  <si>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</si>
  <si>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</si>
  <si>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</si>
  <si>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</si>
  <si>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</si>
  <si>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</si>
  <si>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</si>
  <si>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</si>
  <si>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</si>
  <si>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</si>
  <si>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</si>
  <si>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</si>
  <si>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</si>
  <si>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</si>
  <si>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</si>
  <si>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</si>
  <si>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</si>
  <si>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</si>
  <si>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</si>
  <si>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</si>
  <si>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</si>
  <si>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</si>
  <si>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</si>
  <si>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</si>
  <si>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</si>
  <si>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</si>
  <si>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</si>
  <si>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</si>
  <si>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</si>
  <si>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</si>
  <si>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</si>
  <si>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</si>
  <si>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</si>
  <si>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</si>
  <si>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</si>
  <si>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</si>
  <si>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</si>
  <si>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</si>
  <si>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</si>
  <si>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</si>
  <si>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</si>
  <si>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</si>
  <si>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</si>
  <si>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</si>
  <si>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</si>
  <si>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</si>
  <si>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</si>
  <si>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</si>
  <si>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</si>
  <si>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</si>
  <si>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</si>
  <si>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</si>
  <si>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</si>
  <si>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</si>
  <si>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</si>
  <si>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</si>
  <si>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</si>
  <si>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</si>
  <si>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</si>
  <si>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</si>
  <si>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</si>
  <si>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</si>
  <si>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</si>
  <si>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</si>
  <si>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</si>
  <si>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</si>
  <si>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</si>
  <si>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</si>
  <si>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</si>
  <si>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</si>
  <si>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</si>
  <si>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</si>
  <si>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</si>
  <si>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</si>
  <si>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</si>
  <si>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</si>
  <si>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</si>
  <si>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</si>
  <si>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</si>
  <si>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</si>
  <si>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</si>
  <si>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</si>
  <si>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</si>
  <si>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</si>
  <si>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</si>
  <si>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</si>
  <si>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</si>
  <si>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</si>
  <si>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</si>
  <si>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</si>
  <si>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</si>
  <si>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</si>
  <si>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</si>
  <si>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</si>
  <si>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</si>
  <si>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</si>
  <si>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</si>
  <si>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</si>
  <si>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</si>
  <si>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</si>
  <si>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</si>
  <si>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</si>
  <si>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</si>
  <si>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</si>
  <si>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</si>
  <si>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</si>
  <si>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</si>
  <si>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</si>
  <si>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</si>
  <si>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</si>
  <si>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</si>
  <si>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</si>
  <si>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</si>
  <si>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</si>
  <si>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</si>
  <si>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</si>
  <si>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</si>
  <si>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</si>
  <si>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</si>
  <si>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</si>
  <si>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</si>
  <si>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</si>
  <si>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</si>
  <si>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</si>
  <si>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</si>
  <si>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</si>
  <si>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</si>
  <si>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</si>
  <si>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</si>
  <si>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</si>
  <si>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</si>
  <si>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</si>
  <si>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</si>
  <si>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</si>
  <si>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</si>
  <si>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</si>
  <si>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</si>
  <si>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</si>
  <si>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</si>
  <si>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</si>
  <si>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</si>
  <si>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</si>
  <si>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</si>
  <si>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</si>
  <si>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</si>
  <si>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</si>
  <si>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</si>
  <si>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</si>
  <si>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</si>
  <si>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</si>
  <si>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</si>
  <si>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</si>
  <si>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</si>
  <si>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</si>
  <si>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</si>
  <si>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</si>
  <si>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</si>
  <si>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</si>
  <si>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</si>
  <si>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</si>
  <si>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</si>
  <si>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</si>
  <si>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</si>
  <si>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</si>
  <si>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</si>
  <si>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</si>
  <si>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</si>
  <si>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</si>
  <si>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</si>
  <si>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</si>
  <si>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</si>
  <si>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</si>
  <si>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</si>
  <si>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</si>
  <si>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</si>
  <si>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</si>
  <si>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</si>
  <si>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</si>
  <si>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</si>
  <si>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</si>
  <si>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</si>
  <si>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</si>
  <si>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</si>
  <si>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</si>
  <si>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</si>
  <si>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</si>
  <si>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</si>
  <si>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</si>
  <si>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</si>
  <si>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</si>
  <si>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</si>
  <si>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</si>
  <si>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</si>
  <si>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</si>
  <si>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</si>
  <si>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</si>
  <si>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</si>
  <si>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</si>
  <si>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</si>
  <si>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</si>
  <si>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</si>
  <si>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</si>
  <si>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</si>
  <si>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</si>
  <si>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</si>
  <si>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</si>
  <si>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</si>
  <si>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</si>
  <si>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</si>
  <si>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</si>
  <si>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</si>
  <si>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</si>
  <si>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</si>
  <si>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</si>
  <si>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</si>
  <si>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</si>
  <si>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</si>
  <si>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</si>
  <si>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</si>
  <si>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</si>
  <si>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</si>
  <si>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</si>
  <si>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</si>
  <si>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</si>
  <si>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</si>
  <si>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</si>
  <si>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</si>
  <si>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</si>
  <si>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</si>
  <si>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</si>
  <si>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</si>
  <si>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</si>
  <si>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</si>
  <si>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</si>
  <si>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</si>
  <si>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</si>
  <si>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</si>
  <si>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</si>
  <si>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</si>
  <si>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</si>
  <si>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</si>
  <si>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</si>
  <si>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</si>
  <si>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</si>
  <si>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</si>
  <si>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</si>
  <si>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</si>
  <si>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</si>
  <si>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</si>
  <si>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</si>
  <si>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</si>
  <si>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</si>
  <si>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</si>
  <si>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</si>
  <si>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</si>
  <si>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</si>
  <si>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</si>
  <si>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</si>
  <si>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</si>
  <si>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</si>
  <si>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</si>
  <si>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</si>
  <si>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</si>
  <si>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</si>
  <si>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</si>
  <si>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</si>
  <si>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</si>
  <si>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</si>
  <si>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</si>
  <si>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</si>
  <si>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</si>
  <si>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</si>
  <si>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</si>
  <si>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</si>
  <si>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</si>
  <si>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</si>
  <si>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</si>
  <si>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</si>
  <si>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</si>
  <si>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</si>
  <si>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</si>
  <si>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</si>
  <si>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</si>
  <si>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</si>
  <si>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</si>
  <si>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</si>
  <si>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</si>
  <si>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</si>
  <si>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</si>
  <si>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</si>
  <si>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</si>
  <si>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</si>
  <si>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</si>
  <si>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</si>
  <si>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</si>
  <si>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</si>
  <si>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</si>
  <si>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</si>
  <si>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</si>
  <si>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</si>
  <si>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</si>
  <si>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</si>
  <si>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</si>
  <si>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</si>
  <si>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</si>
  <si>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</si>
  <si>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</si>
  <si>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</si>
  <si>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</si>
  <si>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</si>
  <si>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</si>
  <si>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</si>
  <si>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</si>
  <si>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</si>
  <si>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</si>
  <si>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</si>
  <si>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</si>
  <si>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</si>
  <si>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</si>
  <si>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</si>
  <si>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</si>
  <si>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</si>
  <si>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</si>
  <si>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</si>
  <si>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</si>
  <si>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</si>
  <si>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</si>
  <si>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</si>
  <si>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</si>
  <si>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</si>
  <si>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</si>
  <si>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</si>
  <si>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</si>
  <si>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</si>
  <si>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</si>
  <si>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</si>
  <si>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</si>
  <si>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</si>
  <si>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</si>
  <si>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</si>
  <si>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</si>
  <si>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</si>
  <si>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</si>
  <si>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</si>
  <si>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</si>
  <si>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</si>
  <si>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</si>
  <si>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</si>
  <si>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</si>
  <si>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</si>
  <si>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</si>
  <si>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</si>
  <si>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</si>
  <si>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</si>
  <si>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</si>
  <si>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</si>
  <si>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</si>
  <si>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</si>
  <si>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</si>
  <si>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</si>
  <si>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</si>
  <si>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</si>
  <si>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</si>
  <si>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</si>
  <si>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</si>
  <si>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</si>
  <si>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</si>
  <si>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</si>
  <si>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</si>
  <si>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</si>
  <si>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</si>
  <si>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</si>
  <si>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</si>
  <si>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</si>
  <si>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</si>
  <si>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</si>
  <si>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</si>
  <si>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</si>
  <si>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</si>
  <si>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</si>
  <si>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</si>
  <si>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</si>
  <si>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</si>
  <si>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</si>
  <si>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</si>
  <si>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</si>
  <si>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</si>
  <si>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</si>
  <si>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</si>
  <si>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</si>
  <si>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</si>
  <si>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</si>
  <si>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</si>
  <si>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</si>
  <si>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</si>
  <si>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</si>
  <si>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</si>
  <si>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</si>
  <si>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</si>
  <si>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</si>
  <si>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</si>
  <si>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</si>
  <si>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</si>
  <si>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</si>
  <si>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</si>
  <si>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</si>
  <si>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</si>
  <si>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</si>
  <si>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</si>
  <si>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</si>
  <si>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</si>
  <si>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</si>
  <si>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</si>
  <si>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</si>
  <si>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</si>
  <si>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</si>
  <si>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</si>
  <si>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</si>
  <si>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</si>
  <si>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</si>
  <si>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</si>
  <si>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</si>
  <si>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</si>
  <si>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</si>
  <si>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</si>
  <si>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</si>
  <si>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</si>
  <si>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</si>
  <si>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</si>
  <si>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</si>
  <si>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</si>
  <si>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</si>
  <si>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</si>
  <si>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</si>
  <si>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</si>
  <si>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</si>
  <si>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</si>
  <si>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</si>
  <si>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</si>
  <si>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</si>
  <si>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</si>
  <si>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</si>
  <si>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</si>
  <si>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</si>
  <si>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</si>
  <si>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</si>
  <si>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</si>
  <si>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</si>
  <si>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</si>
  <si>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</si>
  <si>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</si>
  <si>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</si>
  <si>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</si>
  <si>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</si>
  <si>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</si>
  <si>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</si>
  <si>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</si>
  <si>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</si>
  <si>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</si>
  <si>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</si>
  <si>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</si>
  <si>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</si>
  <si>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</si>
  <si>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</si>
  <si>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</si>
  <si>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</si>
  <si>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</si>
  <si>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</si>
  <si>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</si>
  <si>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</si>
  <si>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</si>
  <si>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</si>
  <si>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</si>
  <si>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</si>
  <si>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</si>
  <si>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</si>
  <si>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</si>
  <si>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</si>
  <si>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</si>
  <si>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</si>
  <si>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</si>
  <si>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</si>
  <si>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</si>
  <si>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</si>
  <si>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</si>
  <si>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</si>
  <si>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</si>
  <si>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</si>
  <si>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</si>
  <si>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</si>
  <si>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</si>
  <si>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</si>
  <si>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</si>
  <si>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</si>
  <si>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</si>
  <si>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</si>
  <si>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</si>
  <si>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</si>
  <si>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</si>
  <si>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</si>
  <si>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</si>
  <si>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</si>
  <si>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</si>
  <si>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</si>
  <si>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</si>
  <si>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</si>
  <si>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</si>
  <si>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</si>
  <si>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</si>
  <si>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</si>
  <si>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</si>
  <si>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</si>
  <si>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</si>
  <si>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</si>
  <si>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</si>
  <si>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</si>
  <si>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</si>
  <si>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</si>
  <si>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</si>
  <si>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</si>
  <si>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</si>
  <si>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</si>
  <si>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</si>
  <si>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</si>
  <si>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</si>
  <si>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</si>
  <si>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</si>
  <si>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</si>
  <si>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</si>
  <si>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</si>
  <si>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</si>
  <si>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</si>
  <si>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</si>
  <si>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</si>
  <si>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</si>
  <si>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</si>
  <si>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</si>
  <si>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</si>
  <si>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</si>
  <si>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</si>
  <si>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</si>
  <si>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</si>
  <si>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</si>
  <si>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</si>
  <si>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</si>
  <si>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</si>
  <si>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</si>
  <si>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</si>
  <si>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</si>
  <si>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</si>
  <si>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</si>
  <si>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</si>
  <si>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</si>
  <si>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</si>
  <si>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</si>
  <si>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</si>
  <si>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</si>
  <si>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</si>
  <si>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</si>
  <si>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</si>
  <si>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</si>
  <si>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</si>
  <si>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</si>
  <si>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</si>
  <si>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</si>
  <si>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</si>
  <si>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</si>
  <si>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</si>
  <si>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</si>
  <si>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</si>
  <si>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</si>
  <si>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</si>
  <si>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</si>
  <si>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</si>
  <si>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</si>
  <si>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</si>
  <si>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</si>
  <si>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</si>
  <si>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</si>
  <si>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</si>
  <si>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</si>
  <si>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</si>
  <si>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</si>
  <si>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</si>
  <si>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</si>
  <si>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</si>
  <si>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</si>
  <si>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</si>
  <si>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</si>
  <si>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</si>
  <si>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</si>
  <si>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</si>
  <si>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</si>
  <si>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</si>
  <si>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</si>
  <si>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</si>
  <si>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</si>
  <si>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</si>
  <si>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</si>
  <si>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</si>
  <si>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</si>
  <si>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</si>
  <si>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</si>
  <si>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</si>
  <si>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</si>
  <si>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</si>
  <si>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</si>
  <si>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</si>
  <si>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</si>
  <si>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</si>
  <si>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</si>
  <si>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</si>
  <si>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</si>
  <si>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</si>
  <si>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</si>
  <si>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</si>
  <si>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</si>
  <si>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</si>
  <si>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</si>
  <si>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</si>
  <si>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</si>
  <si>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</si>
  <si>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</si>
  <si>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</si>
  <si>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</si>
  <si>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</si>
  <si>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</si>
  <si>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</si>
  <si>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</si>
  <si>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</si>
  <si>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</si>
  <si>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</si>
  <si>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</si>
  <si>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</si>
  <si>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</si>
  <si>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</si>
  <si>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</si>
  <si>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</si>
  <si>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</si>
  <si>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</si>
  <si>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</si>
  <si>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</si>
  <si>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</si>
  <si>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</si>
  <si>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</si>
  <si>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</si>
  <si>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</si>
  <si>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</si>
  <si>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</si>
  <si>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</si>
  <si>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</si>
  <si>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</si>
  <si>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</si>
  <si>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</si>
  <si>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</si>
  <si>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</si>
  <si>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</si>
  <si>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</si>
  <si>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</si>
  <si>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</si>
  <si>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</si>
  <si>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</si>
  <si>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</si>
  <si>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</si>
  <si>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</si>
  <si>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</si>
  <si>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</si>
  <si>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</si>
  <si>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</si>
  <si>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</si>
  <si>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</si>
  <si>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</si>
  <si>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</si>
  <si>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</si>
  <si>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</si>
  <si>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</si>
  <si>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</si>
  <si>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</si>
  <si>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</si>
  <si>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</si>
  <si>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</si>
  <si>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</si>
  <si>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</si>
  <si>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</si>
  <si>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</si>
  <si>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</si>
  <si>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</si>
  <si>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</si>
  <si>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</si>
  <si>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</si>
  <si>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</si>
  <si>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</si>
  <si>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</si>
  <si>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</si>
  <si>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</si>
  <si>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</si>
  <si>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</si>
  <si>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</si>
  <si>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</si>
  <si>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</si>
  <si>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</si>
  <si>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</si>
  <si>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</si>
  <si>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</si>
  <si>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</si>
  <si>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</si>
  <si>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</si>
  <si>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</si>
  <si>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</si>
  <si>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</si>
  <si>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</si>
  <si>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</si>
  <si>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</si>
  <si>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</si>
  <si>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</si>
  <si>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</si>
  <si>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</si>
  <si>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</si>
  <si>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</si>
  <si>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</si>
  <si>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</si>
  <si>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</si>
  <si>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</si>
  <si>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</si>
  <si>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</si>
  <si>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</si>
  <si>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</si>
  <si>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</si>
  <si>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</si>
  <si>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</si>
  <si>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</si>
  <si>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</si>
  <si>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</si>
  <si>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</si>
  <si>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</si>
  <si>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</si>
  <si>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</si>
  <si>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</si>
  <si>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</si>
  <si>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</si>
  <si>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</si>
  <si>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</si>
  <si>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</si>
  <si>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</si>
  <si>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</si>
  <si>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</si>
  <si>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</si>
  <si>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</si>
  <si>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</si>
  <si>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</si>
  <si>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</si>
  <si>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</si>
  <si>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</si>
  <si>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</si>
  <si>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</si>
  <si>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</si>
  <si>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</si>
  <si>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</si>
  <si>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</si>
  <si>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</si>
  <si>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</si>
  <si>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</si>
  <si>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</si>
  <si>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</si>
  <si>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</si>
  <si>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</si>
  <si>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</si>
  <si>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</si>
  <si>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</si>
  <si>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</si>
  <si>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</si>
  <si>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</si>
  <si>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</si>
  <si>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</si>
  <si>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</si>
  <si>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</si>
  <si>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</si>
  <si>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</si>
  <si>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</si>
  <si>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</si>
  <si>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</si>
  <si>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</si>
  <si>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</si>
  <si>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</si>
  <si>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</si>
  <si>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</si>
  <si>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</si>
  <si>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</si>
  <si>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</si>
  <si>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</si>
  <si>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</si>
  <si>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</si>
  <si>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</si>
  <si>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</si>
  <si>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</si>
  <si>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</si>
  <si>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</si>
  <si>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</si>
  <si>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</si>
  <si>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</si>
  <si>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</si>
  <si>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</si>
  <si>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</si>
  <si>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</si>
  <si>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</si>
  <si>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</si>
  <si>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</si>
  <si>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</si>
  <si>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</si>
  <si>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</si>
  <si>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</si>
  <si>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</si>
  <si>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</si>
  <si>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</si>
  <si>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</si>
  <si>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</si>
  <si>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</si>
  <si>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</si>
  <si>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</si>
  <si>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</si>
  <si>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</si>
  <si>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</si>
  <si>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</si>
  <si>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</si>
  <si>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</si>
  <si>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</si>
  <si>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</si>
  <si>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</si>
  <si>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</si>
  <si>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</si>
  <si>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</si>
  <si>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</si>
  <si>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</si>
  <si>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</si>
  <si>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</si>
  <si>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</si>
  <si>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</si>
  <si>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</si>
  <si>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</si>
  <si>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</si>
  <si>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</si>
  <si>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</si>
  <si>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</si>
  <si>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</si>
  <si>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</si>
  <si>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</si>
  <si>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</si>
  <si>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</si>
  <si>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</si>
  <si>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</si>
  <si>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</si>
  <si>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</si>
  <si>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</si>
  <si>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</si>
  <si>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</si>
  <si>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</si>
  <si>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</si>
  <si>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</si>
  <si>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</si>
  <si>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</si>
  <si>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</si>
  <si>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</si>
  <si>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</si>
  <si>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</si>
  <si>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</si>
  <si>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</si>
  <si>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</si>
  <si>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</si>
  <si>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</si>
  <si>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</si>
  <si>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</si>
  <si>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</si>
  <si>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</si>
  <si>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</si>
  <si>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</si>
  <si>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</si>
  <si>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</si>
  <si>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</si>
  <si>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</si>
  <si>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</si>
  <si>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</si>
  <si>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</si>
  <si>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</si>
  <si>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</si>
  <si>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</si>
  <si>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</si>
  <si>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</si>
  <si>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</si>
  <si>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</si>
  <si>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</si>
  <si>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</si>
  <si>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</si>
  <si>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</si>
  <si>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</si>
  <si>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</si>
  <si>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</si>
  <si>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</si>
  <si>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</si>
  <si>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</si>
  <si>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</si>
  <si>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</si>
  <si>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</si>
  <si>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</si>
  <si>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</si>
  <si>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</si>
  <si>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</si>
  <si>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</si>
  <si>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</si>
  <si>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</si>
  <si>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</si>
  <si>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</si>
  <si>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</si>
  <si>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</si>
  <si>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</si>
  <si>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</si>
  <si>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</si>
  <si>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</si>
  <si>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</si>
  <si>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</si>
  <si>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</si>
  <si>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</si>
  <si>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</si>
  <si>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</si>
  <si>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</si>
  <si>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</si>
  <si>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</si>
  <si>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</si>
  <si>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</si>
  <si>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</si>
  <si>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</si>
  <si>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</si>
  <si>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</si>
  <si>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</si>
  <si>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</si>
  <si>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</si>
  <si>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</si>
  <si>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</si>
  <si>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</si>
  <si>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</si>
  <si>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</si>
  <si>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</si>
  <si>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</si>
  <si>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</si>
  <si>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</si>
  <si>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</si>
  <si>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</si>
  <si>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</si>
  <si>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</si>
  <si>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</si>
  <si>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</si>
  <si>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</si>
  <si>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</si>
  <si>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</si>
  <si>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</si>
  <si>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</si>
  <si>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</si>
  <si>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</si>
  <si>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</si>
  <si>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</si>
  <si>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</si>
  <si>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</si>
  <si>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</si>
  <si>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</si>
  <si>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</si>
  <si>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</si>
  <si>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</si>
  <si>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</si>
  <si>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</si>
  <si>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</si>
  <si>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</si>
  <si>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</si>
  <si>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</si>
  <si>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</si>
  <si>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</si>
  <si>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</si>
  <si>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</si>
  <si>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</si>
  <si>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</si>
  <si>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</si>
  <si>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</si>
  <si>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</si>
  <si>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</si>
  <si>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</si>
  <si>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</si>
  <si>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</si>
  <si>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</si>
  <si>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</si>
  <si>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</si>
  <si>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</si>
  <si>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</si>
  <si>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</si>
  <si>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</si>
  <si>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</si>
  <si>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</si>
  <si>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</si>
  <si>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</si>
  <si>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</si>
  <si>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</si>
  <si>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</si>
  <si>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</si>
  <si>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</si>
  <si>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</si>
  <si>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</si>
  <si>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</si>
  <si>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</si>
  <si>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</si>
  <si>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</si>
  <si>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</si>
  <si>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</si>
  <si>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</si>
  <si>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</si>
  <si>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</si>
  <si>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</si>
  <si>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</si>
  <si>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</si>
  <si>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</si>
  <si>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</si>
  <si>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</si>
  <si>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</si>
  <si>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</si>
  <si>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</si>
  <si>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</si>
  <si>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</si>
  <si>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</si>
  <si>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</si>
  <si>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</si>
  <si>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</si>
  <si>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</si>
  <si>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</si>
  <si>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</si>
  <si>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</si>
  <si>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</si>
  <si>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</si>
  <si>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</si>
  <si>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</si>
  <si>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</si>
  <si>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</si>
  <si>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</si>
  <si>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</si>
  <si>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</si>
  <si>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</si>
  <si>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</si>
  <si>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</si>
  <si>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</si>
  <si>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</si>
  <si>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</si>
  <si>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</si>
  <si>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</si>
  <si>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</si>
  <si>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</si>
  <si>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</si>
  <si>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</si>
  <si>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</si>
  <si>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</si>
  <si>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</si>
  <si>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</si>
  <si>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</si>
  <si>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</si>
  <si>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</si>
  <si>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</si>
  <si>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</si>
  <si>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</si>
  <si>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</si>
  <si>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</si>
  <si>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</si>
  <si>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</si>
  <si>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</si>
  <si>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</si>
  <si>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</si>
  <si>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</si>
  <si>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</si>
  <si>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</si>
  <si>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</si>
  <si>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</si>
  <si>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</si>
  <si>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</si>
  <si>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</si>
  <si>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</si>
  <si>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</si>
  <si>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</si>
  <si>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</si>
  <si>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</si>
  <si>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</si>
  <si>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</si>
  <si>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</si>
  <si>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</si>
  <si>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</si>
  <si>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</si>
  <si>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</si>
  <si>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</si>
  <si>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</si>
  <si>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</si>
  <si>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</si>
  <si>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</si>
  <si>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</si>
  <si>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</si>
  <si>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</si>
  <si>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</si>
  <si>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</si>
  <si>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</si>
  <si>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</si>
  <si>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</si>
  <si>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</si>
  <si>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</si>
  <si>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</si>
  <si>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</si>
  <si>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</si>
  <si>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</si>
  <si>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</si>
  <si>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</si>
  <si>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</si>
  <si>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</si>
  <si>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</si>
  <si>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</si>
  <si>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</si>
  <si>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</si>
  <si>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</si>
  <si>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</si>
  <si>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</si>
  <si>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</si>
  <si>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</si>
  <si>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</si>
  <si>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</si>
  <si>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</si>
  <si>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</si>
  <si>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</si>
  <si>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</si>
  <si>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</si>
  <si>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</si>
  <si>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</si>
  <si>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</si>
  <si>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</si>
  <si>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</si>
  <si>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</si>
  <si>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</si>
  <si>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</si>
  <si>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</si>
  <si>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</si>
  <si>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</si>
  <si>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</si>
  <si>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</si>
  <si>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</si>
  <si>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</si>
  <si>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</si>
  <si>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</si>
  <si>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</si>
  <si>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</si>
  <si>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</si>
  <si>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</si>
  <si>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</si>
  <si>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</si>
  <si>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</si>
  <si>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</si>
  <si>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</si>
  <si>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</si>
  <si>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</si>
  <si>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</si>
  <si>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</si>
  <si>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</si>
  <si>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</si>
  <si>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</si>
  <si>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</si>
  <si>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</si>
  <si>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</si>
  <si>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</si>
  <si>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</si>
  <si>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</si>
  <si>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</si>
  <si>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</si>
  <si>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</si>
  <si>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</si>
  <si>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</si>
  <si>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</si>
  <si>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</si>
  <si>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</si>
  <si>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</si>
  <si>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</si>
  <si>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</si>
  <si>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</si>
  <si>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</si>
  <si>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</si>
  <si>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</si>
  <si>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</si>
  <si>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</si>
  <si>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</si>
  <si>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</si>
  <si>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</si>
  <si>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</si>
  <si>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</si>
  <si>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</si>
  <si>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</si>
  <si>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</si>
  <si>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</si>
  <si>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</si>
  <si>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</si>
  <si>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</si>
  <si>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</si>
  <si>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</si>
  <si>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</si>
  <si>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</si>
  <si>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</si>
  <si>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</si>
  <si>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</si>
  <si>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</si>
  <si>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</si>
  <si>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</si>
  <si>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</si>
  <si>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</si>
  <si>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</si>
  <si>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</si>
  <si>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</si>
  <si>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</si>
  <si>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</si>
  <si>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</si>
  <si>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</si>
  <si>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</si>
  <si>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</si>
  <si>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</si>
  <si>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</si>
  <si>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</si>
  <si>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</si>
  <si>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</si>
  <si>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</si>
  <si>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</si>
  <si>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</si>
  <si>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</si>
  <si>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</si>
  <si>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</si>
  <si>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</si>
  <si>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</si>
  <si>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</si>
  <si>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</si>
  <si>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</si>
  <si>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</si>
  <si>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</si>
  <si>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</si>
  <si>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</si>
  <si>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</si>
  <si>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</si>
  <si>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</si>
  <si>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</si>
  <si>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</si>
  <si>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</si>
  <si>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</si>
  <si>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</si>
  <si>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</si>
  <si>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</si>
  <si>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</si>
  <si>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</si>
  <si>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</si>
  <si>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</si>
  <si>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</si>
  <si>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</si>
  <si>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</si>
  <si>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</si>
  <si>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</si>
  <si>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</si>
  <si>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</si>
  <si>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</si>
  <si>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</si>
  <si>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</si>
  <si>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</si>
  <si>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</si>
  <si>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</si>
  <si>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</si>
  <si>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</si>
  <si>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</si>
  <si>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</si>
  <si>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</si>
  <si>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</si>
  <si>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</si>
  <si>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</si>
  <si>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</si>
  <si>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</si>
  <si>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</si>
  <si>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</si>
  <si>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</si>
  <si>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</si>
  <si>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</si>
  <si>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</si>
  <si>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</si>
  <si>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</si>
  <si>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</si>
  <si>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</si>
  <si>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</si>
  <si>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</si>
  <si>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</si>
  <si>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</si>
  <si>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</si>
  <si>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</si>
  <si>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</si>
  <si>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</si>
  <si>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</si>
  <si>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</si>
  <si>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</si>
  <si>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</si>
  <si>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</si>
  <si>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</si>
  <si>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</si>
  <si>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</si>
  <si>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</si>
  <si>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</si>
  <si>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</si>
  <si>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</si>
  <si>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</si>
  <si>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</si>
  <si>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</si>
  <si>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</si>
  <si>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</si>
  <si>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</si>
  <si>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</si>
  <si>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</si>
  <si>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</si>
  <si>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</si>
  <si>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</si>
  <si>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</si>
  <si>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</si>
  <si>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</si>
  <si>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</si>
  <si>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</si>
  <si>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</si>
  <si>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</si>
  <si>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</si>
  <si>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</si>
  <si>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</si>
  <si>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</si>
  <si>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</si>
  <si>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</si>
  <si>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</si>
  <si>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</si>
  <si>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</si>
  <si>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</si>
  <si>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</si>
  <si>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</si>
  <si>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</si>
  <si>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</si>
  <si>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</si>
  <si>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</si>
  <si>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</si>
  <si>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</si>
  <si>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</si>
  <si>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</si>
  <si>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</si>
  <si>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</si>
  <si>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</si>
  <si>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</si>
  <si>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</si>
  <si>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</si>
  <si>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</si>
  <si>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</si>
  <si>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</si>
  <si>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</si>
  <si>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</si>
  <si>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</si>
  <si>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</si>
  <si>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</si>
  <si>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</si>
  <si>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</si>
  <si>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</si>
  <si>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</si>
  <si>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</si>
  <si>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</si>
  <si>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</si>
  <si>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</si>
  <si>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</si>
  <si>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</si>
  <si>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</si>
  <si>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</si>
  <si>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</si>
  <si>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</si>
  <si>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</si>
  <si>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</si>
  <si>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</si>
  <si>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</si>
  <si>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</si>
  <si>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</si>
  <si>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</si>
  <si>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</si>
  <si>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</si>
  <si>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</si>
  <si>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</si>
  <si>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</si>
  <si>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</si>
  <si>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</si>
  <si>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</si>
  <si>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</si>
  <si>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</si>
  <si>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</si>
  <si>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</si>
  <si>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</si>
  <si>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</si>
  <si>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</si>
  <si>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</si>
  <si>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</si>
  <si>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</si>
  <si>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</si>
  <si>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</si>
  <si>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</si>
  <si>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</si>
  <si>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</si>
  <si>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</si>
  <si>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</si>
  <si>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</si>
  <si>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</si>
  <si>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</si>
  <si>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</si>
  <si>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</si>
  <si>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</si>
  <si>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</si>
  <si>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</si>
  <si>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</si>
  <si>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</si>
  <si>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</si>
  <si>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</si>
  <si>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</si>
  <si>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</si>
  <si>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</si>
  <si>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</si>
  <si>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</si>
  <si>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</si>
  <si>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</si>
  <si>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</si>
  <si>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</si>
  <si>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</si>
  <si>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</si>
  <si>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</si>
  <si>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</si>
  <si>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</si>
  <si>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</si>
  <si>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</si>
  <si>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</si>
  <si>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</si>
  <si>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</si>
  <si>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</si>
  <si>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</si>
  <si>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</si>
  <si>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</si>
  <si>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</si>
  <si>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</si>
  <si>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</si>
  <si>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</si>
  <si>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</si>
  <si>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</si>
  <si>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</si>
  <si>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</si>
  <si>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</si>
  <si>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</si>
  <si>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</si>
  <si>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</si>
  <si>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</si>
  <si>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</si>
  <si>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</si>
  <si>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</si>
  <si>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</si>
  <si>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</si>
  <si>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</si>
  <si>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</si>
  <si>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</si>
  <si>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</si>
  <si>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</si>
  <si>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</si>
  <si>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</si>
  <si>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</si>
  <si>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</si>
  <si>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</si>
  <si>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</si>
  <si>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</si>
  <si>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</si>
  <si>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</si>
  <si>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</si>
  <si>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</si>
  <si>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</si>
  <si>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</si>
  <si>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</si>
  <si>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</si>
  <si>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</si>
  <si>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</si>
  <si>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</si>
  <si>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</si>
  <si>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</si>
  <si>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</si>
  <si>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</si>
  <si>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</si>
  <si>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</si>
  <si>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</si>
  <si>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</si>
  <si>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</si>
  <si>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</si>
  <si>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</si>
  <si>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</si>
  <si>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</si>
  <si>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</si>
  <si>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</si>
  <si>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</si>
  <si>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</si>
  <si>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</si>
  <si>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</si>
  <si>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</si>
  <si>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</si>
  <si>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</si>
  <si>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</si>
  <si>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</si>
  <si>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</si>
  <si>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</si>
  <si>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</si>
  <si>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</si>
  <si>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</si>
  <si>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</si>
  <si>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</si>
  <si>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</si>
  <si>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</si>
  <si>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</si>
  <si>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</si>
  <si>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</si>
  <si>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</si>
  <si>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</si>
  <si>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</si>
  <si>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</si>
  <si>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</si>
  <si>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</si>
  <si>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</si>
  <si>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</si>
  <si>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</si>
  <si>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</si>
  <si>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</si>
  <si>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</si>
  <si>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</si>
  <si>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</si>
  <si>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</si>
  <si>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</si>
  <si>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</si>
  <si>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</si>
  <si>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</si>
  <si>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</si>
  <si>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</si>
  <si>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</si>
  <si>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</si>
  <si>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</si>
  <si>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</si>
  <si>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</si>
  <si>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</si>
  <si>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</si>
  <si>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</si>
  <si>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</si>
  <si>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</si>
  <si>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</si>
  <si>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</si>
  <si>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</si>
  <si>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</si>
  <si>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</si>
  <si>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</si>
  <si>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</si>
  <si>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</si>
  <si>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</si>
  <si>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</si>
  <si>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</si>
  <si>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</si>
  <si>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</si>
  <si>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</si>
  <si>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</si>
  <si>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</si>
  <si>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</si>
  <si>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</si>
  <si>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</si>
  <si>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</si>
  <si>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</si>
  <si>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</si>
  <si>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</si>
  <si>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</si>
  <si>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</si>
  <si>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</si>
  <si>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</si>
  <si>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</si>
  <si>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</si>
  <si>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</si>
  <si>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</si>
  <si>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</si>
  <si>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</si>
  <si>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</si>
  <si>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</si>
  <si>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</si>
  <si>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</si>
  <si>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</si>
  <si>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</si>
  <si>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</si>
  <si>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</si>
  <si>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</si>
  <si>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</si>
  <si>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</si>
  <si>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</si>
  <si>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</si>
  <si>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</si>
  <si>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</si>
  <si>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</si>
  <si>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</si>
  <si>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</si>
  <si>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</si>
  <si>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</si>
  <si>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</si>
  <si>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</si>
  <si>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</si>
  <si>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</si>
  <si>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</si>
  <si>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</si>
  <si>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</si>
  <si>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</si>
  <si>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</si>
  <si>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</si>
  <si>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</si>
  <si>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</si>
  <si>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</si>
  <si>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</si>
  <si>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</si>
  <si>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</si>
  <si>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</si>
  <si>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</si>
  <si>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</si>
  <si>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</si>
  <si>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</si>
  <si>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</si>
  <si>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</si>
  <si>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</si>
  <si>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</si>
  <si>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</si>
  <si>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</si>
  <si>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</si>
  <si>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</si>
  <si>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</si>
  <si>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</si>
  <si>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</si>
  <si>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</si>
  <si>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</si>
  <si>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</si>
  <si>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</si>
  <si>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</si>
  <si>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</si>
  <si>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</si>
  <si>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</si>
  <si>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</si>
  <si>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</si>
  <si>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</si>
  <si>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</si>
  <si>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</si>
  <si>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</si>
  <si>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</si>
  <si>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</si>
  <si>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</si>
  <si>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</si>
  <si>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</si>
  <si>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</si>
  <si>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</si>
  <si>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</si>
  <si>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</si>
  <si>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</si>
  <si>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</si>
  <si>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</si>
  <si>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</si>
  <si>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</si>
  <si>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</si>
  <si>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</si>
  <si>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</si>
  <si>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</si>
  <si>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</si>
  <si>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</si>
  <si>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</si>
  <si>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</si>
  <si>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</si>
  <si>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</si>
  <si>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</si>
  <si>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</si>
  <si>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</si>
  <si>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</si>
  <si>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</si>
  <si>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</si>
  <si>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</si>
  <si>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</si>
  <si>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</si>
  <si>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</si>
  <si>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</si>
  <si>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</si>
  <si>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</si>
  <si>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</si>
  <si>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</si>
  <si>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</si>
  <si>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</si>
  <si>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</si>
  <si>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</si>
  <si>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</si>
  <si>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</si>
  <si>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</si>
  <si>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</si>
  <si>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</si>
  <si>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</si>
  <si>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</si>
  <si>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</si>
  <si>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</si>
  <si>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</si>
  <si>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</si>
  <si>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</si>
  <si>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</si>
  <si>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</si>
  <si>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</si>
  <si>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</si>
  <si>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</si>
  <si>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</si>
  <si>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</si>
  <si>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</si>
  <si>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</si>
  <si>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</si>
  <si>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</si>
  <si>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</si>
  <si>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</si>
  <si>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</si>
  <si>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</si>
  <si>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</si>
  <si>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</si>
  <si>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</si>
  <si>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</si>
  <si>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</si>
  <si>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</si>
  <si>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</si>
  <si>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</si>
  <si>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</si>
  <si>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</si>
  <si>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</si>
  <si>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</si>
  <si>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</si>
  <si>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</si>
  <si>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</si>
  <si>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</si>
  <si>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</si>
  <si>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</si>
  <si>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</si>
  <si>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</si>
  <si>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</si>
  <si>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</si>
  <si>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</si>
  <si>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</si>
  <si>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</si>
  <si>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</si>
  <si>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</si>
  <si>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</si>
  <si>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</si>
  <si>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</si>
  <si>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</si>
  <si>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</si>
  <si>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</si>
  <si>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</si>
  <si>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</si>
  <si>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</si>
  <si>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</si>
  <si>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</si>
  <si>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</si>
  <si>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</si>
  <si>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</si>
  <si>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</si>
  <si>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</si>
  <si>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</si>
  <si>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</si>
  <si>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</si>
  <si>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</si>
  <si>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</si>
  <si>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</si>
  <si>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</si>
  <si>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</si>
  <si>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</si>
  <si>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</si>
  <si>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</si>
  <si>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</si>
  <si>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</si>
  <si>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</si>
  <si>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</si>
  <si>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</si>
  <si>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</si>
  <si>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</si>
  <si>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</si>
  <si>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</si>
  <si>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</si>
  <si>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</si>
  <si>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</si>
  <si>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</si>
  <si>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</si>
  <si>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</si>
  <si>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</si>
  <si>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</si>
  <si>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</si>
  <si>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</si>
  <si>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</si>
  <si>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</si>
  <si>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</si>
  <si>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</si>
  <si>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</si>
  <si>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</si>
  <si>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</si>
  <si>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</si>
  <si>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</si>
  <si>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</si>
  <si>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</si>
  <si>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</si>
  <si>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</si>
  <si>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</si>
  <si>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</si>
  <si>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</si>
  <si>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</si>
  <si>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</si>
  <si>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</si>
  <si>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</si>
  <si>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</si>
  <si>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</si>
  <si>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</si>
  <si>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</si>
  <si>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</si>
  <si>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</si>
  <si>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</si>
  <si>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</si>
  <si>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</si>
  <si>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</si>
  <si>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</si>
  <si>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</si>
  <si>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</si>
  <si>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</si>
  <si>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</si>
  <si>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</si>
  <si>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</si>
  <si>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</si>
  <si>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</si>
  <si>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</si>
  <si>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</si>
  <si>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</si>
  <si>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</si>
  <si>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</si>
  <si>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</si>
  <si>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</si>
  <si>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</si>
  <si>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</si>
  <si>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</si>
  <si>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</si>
  <si>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</si>
  <si>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</si>
  <si>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</si>
  <si>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</si>
  <si>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</si>
  <si>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</si>
  <si>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</si>
  <si>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</si>
  <si>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</si>
  <si>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</si>
  <si>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</si>
  <si>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</si>
  <si>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</si>
  <si>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</si>
  <si>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</si>
  <si>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</si>
  <si>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</si>
  <si>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</si>
  <si>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</si>
  <si>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</si>
  <si>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</si>
  <si>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</si>
  <si>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</si>
  <si>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</si>
  <si>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</si>
  <si>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</si>
  <si>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</si>
  <si>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</si>
  <si>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</si>
  <si>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</si>
  <si>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</si>
  <si>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</si>
  <si>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</si>
  <si>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</si>
  <si>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</si>
  <si>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</si>
  <si>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</si>
  <si>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</si>
  <si>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</si>
  <si>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</si>
  <si>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</si>
  <si>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</si>
  <si>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</si>
  <si>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</si>
  <si>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</si>
  <si>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</si>
  <si>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</si>
  <si>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</si>
  <si>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</si>
  <si>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</si>
  <si>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</si>
  <si>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</si>
  <si>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</si>
  <si>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</si>
  <si>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</si>
  <si>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</si>
  <si>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</si>
  <si>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</si>
  <si>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</si>
  <si>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</si>
  <si>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</si>
  <si>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</si>
  <si>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</si>
  <si>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</si>
  <si>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</si>
  <si>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</si>
  <si>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</si>
  <si>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</si>
  <si>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</si>
  <si>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</si>
  <si>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</si>
  <si>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</si>
  <si>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</si>
  <si>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</si>
  <si>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</si>
  <si>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</si>
  <si>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</si>
  <si>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</si>
  <si>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</si>
  <si>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</si>
  <si>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</si>
  <si>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</si>
  <si>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</si>
  <si>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</si>
  <si>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</si>
  <si>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</si>
  <si>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</si>
  <si>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</si>
  <si>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</si>
  <si>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</si>
  <si>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</si>
  <si>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</si>
  <si>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</si>
  <si>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</si>
  <si>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</si>
  <si>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</si>
  <si>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</si>
  <si>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</si>
  <si>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</si>
  <si>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</si>
  <si>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</si>
  <si>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</si>
  <si>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</si>
  <si>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</si>
  <si>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</si>
  <si>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</si>
  <si>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</si>
  <si>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</si>
  <si>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</si>
  <si>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</si>
  <si>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</si>
  <si>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</si>
  <si>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</si>
  <si>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</si>
  <si>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</si>
  <si>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</si>
  <si>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</si>
  <si>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</si>
  <si>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</si>
  <si>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</si>
  <si>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</si>
  <si>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</si>
  <si>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</si>
  <si>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</si>
  <si>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</si>
  <si>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</si>
  <si>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</si>
  <si>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</si>
  <si>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</si>
  <si>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</si>
  <si>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</si>
  <si>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</si>
  <si>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</si>
  <si>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</si>
  <si>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</si>
  <si>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</si>
  <si>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</si>
  <si>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</si>
  <si>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</si>
  <si>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</si>
  <si>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</si>
  <si>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</si>
  <si>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</si>
  <si>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</si>
  <si>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</si>
  <si>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</si>
  <si>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</si>
  <si>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</si>
  <si>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</si>
  <si>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</si>
  <si>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</si>
  <si>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</si>
  <si>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</si>
  <si>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</si>
  <si>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</si>
  <si>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</si>
  <si>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</si>
  <si>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</si>
  <si>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</si>
  <si>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</si>
  <si>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</si>
  <si>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</si>
  <si>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</si>
  <si>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</si>
  <si>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</si>
  <si>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</si>
  <si>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</si>
  <si>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</si>
  <si>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</si>
  <si>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</si>
  <si>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</si>
  <si>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</si>
  <si>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</si>
  <si>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</si>
  <si>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</si>
  <si>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</si>
  <si>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</si>
  <si>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</si>
  <si>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</si>
  <si>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</si>
  <si>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</si>
  <si>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</si>
  <si>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</si>
  <si>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</si>
  <si>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</si>
  <si>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</si>
  <si>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</si>
  <si>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</si>
  <si>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</si>
  <si>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</si>
  <si>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</si>
  <si>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</si>
  <si>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</si>
  <si>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</si>
  <si>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</si>
  <si>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</si>
  <si>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</si>
  <si>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</si>
  <si>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</si>
  <si>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</si>
  <si>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</si>
  <si>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</si>
  <si>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</si>
  <si>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</si>
  <si>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</si>
  <si>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</si>
  <si>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</si>
  <si>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</si>
  <si>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</si>
  <si>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</si>
  <si>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</si>
  <si>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</si>
  <si>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</si>
  <si>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</si>
  <si>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</si>
  <si>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</si>
  <si>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</si>
  <si>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</si>
  <si>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</si>
  <si>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</si>
  <si>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</si>
  <si>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</si>
  <si>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</si>
  <si>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</si>
  <si>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</si>
  <si>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</si>
  <si>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</si>
  <si>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</si>
  <si>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</si>
  <si>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</si>
  <si>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</si>
  <si>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</si>
  <si>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</si>
  <si>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</si>
  <si>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</si>
  <si>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</si>
  <si>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</si>
  <si>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</si>
  <si>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</si>
  <si>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</si>
  <si>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</si>
  <si>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</si>
  <si>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</si>
  <si>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</si>
  <si>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</si>
  <si>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</si>
  <si>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</si>
  <si>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</si>
  <si>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</si>
  <si>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</si>
  <si>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</si>
  <si>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</si>
  <si>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</si>
  <si>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</si>
  <si>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</si>
  <si>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</si>
  <si>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</si>
  <si>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</si>
  <si>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</si>
  <si>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</si>
  <si>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</si>
  <si>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</si>
  <si>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</si>
  <si>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</si>
  <si>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</si>
  <si>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</si>
  <si>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</si>
  <si>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</si>
  <si>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</si>
  <si>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</si>
  <si>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</si>
  <si>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</si>
  <si>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</si>
  <si>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</si>
  <si>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</si>
  <si>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</si>
  <si>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</si>
  <si>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</si>
  <si>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</si>
  <si>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</si>
  <si>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</si>
  <si>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</si>
  <si>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</si>
  <si>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</si>
  <si>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</si>
  <si>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</si>
  <si>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</si>
  <si>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</si>
  <si>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</si>
  <si>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</si>
  <si>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</si>
  <si>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</si>
  <si>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</si>
  <si>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</si>
  <si>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</si>
  <si>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</si>
  <si>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</si>
  <si>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</si>
  <si>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</si>
  <si>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</si>
  <si>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</si>
  <si>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</si>
  <si>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</si>
  <si>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</si>
  <si>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</si>
  <si>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</si>
  <si>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</si>
  <si>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</si>
  <si>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</si>
  <si>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</si>
  <si>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</si>
  <si>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</si>
  <si>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</si>
  <si>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</si>
  <si>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</si>
  <si>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</si>
  <si>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</si>
  <si>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</si>
  <si>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</si>
  <si>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</si>
  <si>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</si>
  <si>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</si>
  <si>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</si>
  <si>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</si>
  <si>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</si>
  <si>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</si>
  <si>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</si>
  <si>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</si>
  <si>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</si>
  <si>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</si>
  <si>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</si>
  <si>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</si>
  <si>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</si>
  <si>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</si>
  <si>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</si>
  <si>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</si>
  <si>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</si>
  <si>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</si>
  <si>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</si>
  <si>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</si>
  <si>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</si>
  <si>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</si>
  <si>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</si>
  <si>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</si>
  <si>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</si>
  <si>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</si>
  <si>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</si>
  <si>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</si>
  <si>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</si>
  <si>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</si>
  <si>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</si>
  <si>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</si>
  <si>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</si>
  <si>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</si>
  <si>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</si>
  <si>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</si>
  <si>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</si>
  <si>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</si>
  <si>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</si>
  <si>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</si>
  <si>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</si>
  <si>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</si>
  <si>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</si>
  <si>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</si>
  <si>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</si>
  <si>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</si>
  <si>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</si>
  <si>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</si>
  <si>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</si>
  <si>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</si>
  <si>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</si>
  <si>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</si>
  <si>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</si>
  <si>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</si>
  <si>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</si>
  <si>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</si>
  <si>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</si>
  <si>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</si>
  <si>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</si>
  <si>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</si>
  <si>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</si>
  <si>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</si>
  <si>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</si>
  <si>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</si>
  <si>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</si>
  <si>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</si>
  <si>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</si>
  <si>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</si>
  <si>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</si>
  <si>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</si>
  <si>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</si>
  <si>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</si>
  <si>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</si>
  <si>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</si>
  <si>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</si>
  <si>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</si>
  <si>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</si>
  <si>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</si>
  <si>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</si>
  <si>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</si>
  <si>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</si>
  <si>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</si>
  <si>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</si>
  <si>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</si>
  <si>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</si>
  <si>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</si>
  <si>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</si>
  <si>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</si>
  <si>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</si>
  <si>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</si>
  <si>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</si>
  <si>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</si>
  <si>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</si>
  <si>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</si>
  <si>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</si>
  <si>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</si>
  <si>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</si>
  <si>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</si>
  <si>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</si>
  <si>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</si>
  <si>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</si>
  <si>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</si>
  <si>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</si>
  <si>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</si>
  <si>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</si>
  <si>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</si>
  <si>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</si>
  <si>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</si>
  <si>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</si>
  <si>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</si>
  <si>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</si>
  <si>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</si>
  <si>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</si>
  <si>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</si>
  <si>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</si>
  <si>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</si>
  <si>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</si>
  <si>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</si>
  <si>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</si>
  <si>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</si>
  <si>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</si>
  <si>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</si>
  <si>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</si>
  <si>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</si>
  <si>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</si>
  <si>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</si>
  <si>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</si>
  <si>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</si>
  <si>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</si>
  <si>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</si>
  <si>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</si>
  <si>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</si>
  <si>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</si>
  <si>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</si>
  <si>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</si>
  <si>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</si>
  <si>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</si>
  <si>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</si>
  <si>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</si>
  <si>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</si>
  <si>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</si>
  <si>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</si>
  <si>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</si>
  <si>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</si>
  <si>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</si>
  <si>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</si>
  <si>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</si>
  <si>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</si>
  <si>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</si>
  <si>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</si>
  <si>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</si>
  <si>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</si>
  <si>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</si>
  <si>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</si>
  <si>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</si>
  <si>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</si>
  <si>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</si>
  <si>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</si>
  <si>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</si>
  <si>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</si>
  <si>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</si>
  <si>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</si>
  <si>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</si>
  <si>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</si>
  <si>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</si>
  <si>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</si>
  <si>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</si>
  <si>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</si>
  <si>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</si>
  <si>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</si>
  <si>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</si>
  <si>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</si>
  <si>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</si>
  <si>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</si>
  <si>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</si>
  <si>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</si>
  <si>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</si>
  <si>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</si>
  <si>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</si>
  <si>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</si>
  <si>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</si>
  <si>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</si>
  <si>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</si>
  <si>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</si>
  <si>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</si>
  <si>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</si>
  <si>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</si>
  <si>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</si>
  <si>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</si>
  <si>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</si>
  <si>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</si>
  <si>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</si>
  <si>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</si>
  <si>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</si>
  <si>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</si>
  <si>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</si>
  <si>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</si>
  <si>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</si>
  <si>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</si>
  <si>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</si>
  <si>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</si>
  <si>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</si>
  <si>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</si>
  <si>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</si>
  <si>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</si>
  <si>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</si>
  <si>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</si>
  <si>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</si>
  <si>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</si>
  <si>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</si>
  <si>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</si>
  <si>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</si>
  <si>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</si>
  <si>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</si>
  <si>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</si>
  <si>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</si>
  <si>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</si>
  <si>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</si>
  <si>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</si>
  <si>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</si>
  <si>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</si>
  <si>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</si>
  <si>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</si>
  <si>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</si>
  <si>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</si>
  <si>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</si>
  <si>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</si>
  <si>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</si>
  <si>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</si>
  <si>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</si>
  <si>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</si>
  <si>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</si>
  <si>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</si>
  <si>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</si>
  <si>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</si>
  <si>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</si>
  <si>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</si>
  <si>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</si>
  <si>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</si>
  <si>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</si>
  <si>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</si>
  <si>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</si>
  <si>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</si>
  <si>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</si>
  <si>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</si>
  <si>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</si>
  <si>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</si>
  <si>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</si>
  <si>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</si>
  <si>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</si>
  <si>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</si>
  <si>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</si>
  <si>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</si>
  <si>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</si>
  <si>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</si>
  <si>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</si>
  <si>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</si>
  <si>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</si>
  <si>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</si>
  <si>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</si>
  <si>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</si>
  <si>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</si>
  <si>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</si>
  <si>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</si>
  <si>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</si>
  <si>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</si>
  <si>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</si>
  <si>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</si>
  <si>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</si>
  <si>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</si>
  <si>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</si>
  <si>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</si>
  <si>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</si>
  <si>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</si>
  <si>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</si>
  <si>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</si>
  <si>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</si>
  <si>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</si>
  <si>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</si>
  <si>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</si>
  <si>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</si>
  <si>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</si>
  <si>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</si>
  <si>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</si>
  <si>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</si>
  <si>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</si>
  <si>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</si>
  <si>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</si>
  <si>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</si>
  <si>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</si>
  <si>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</si>
  <si>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</si>
  <si>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</si>
  <si>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</si>
  <si>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</si>
  <si>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</si>
  <si>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</si>
  <si>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</si>
  <si>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</si>
  <si>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</si>
  <si>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</si>
  <si>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</si>
  <si>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</si>
  <si>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</si>
  <si>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</si>
  <si>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</si>
  <si>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</si>
  <si>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</si>
  <si>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</si>
  <si>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</si>
  <si>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</si>
  <si>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</si>
  <si>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</si>
  <si>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</si>
  <si>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</si>
  <si>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</si>
  <si>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</si>
  <si>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</si>
  <si>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</si>
  <si>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</si>
  <si>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</si>
  <si>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</si>
  <si>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</si>
  <si>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</si>
  <si>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</si>
  <si>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</si>
  <si>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</si>
  <si>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</si>
  <si>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</si>
  <si>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</si>
  <si>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</si>
  <si>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</si>
  <si>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</si>
  <si>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</si>
  <si>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</si>
  <si>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</si>
  <si>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</si>
  <si>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</si>
  <si>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</si>
  <si>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</si>
  <si>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</si>
  <si>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</si>
  <si>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</si>
  <si>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</si>
  <si>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</si>
  <si>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</si>
  <si>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</si>
  <si>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</si>
  <si>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</si>
  <si>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</si>
  <si>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</si>
  <si>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</si>
  <si>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</si>
  <si>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</si>
  <si>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</si>
  <si>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</si>
  <si>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</si>
  <si>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</si>
  <si>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</si>
  <si>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</si>
  <si>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</si>
  <si>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</si>
  <si>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</si>
  <si>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</si>
  <si>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</si>
  <si>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</si>
  <si>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</si>
  <si>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</si>
  <si>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</si>
  <si>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</si>
  <si>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</si>
  <si>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</si>
  <si>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</si>
  <si>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</si>
  <si>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</si>
  <si>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</si>
  <si>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</si>
  <si>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</si>
  <si>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</si>
  <si>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</si>
  <si>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</si>
  <si>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</si>
  <si>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</si>
  <si>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</si>
  <si>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</si>
  <si>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</si>
  <si>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</si>
  <si>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</si>
  <si>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</si>
  <si>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</si>
  <si>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</si>
  <si>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</si>
  <si>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</si>
  <si>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</si>
  <si>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</si>
  <si>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</si>
  <si>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</si>
  <si>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</si>
  <si>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</si>
  <si>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</si>
  <si>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</si>
  <si>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</si>
  <si>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</si>
  <si>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</si>
  <si>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</si>
  <si>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</si>
  <si>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</si>
  <si>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</si>
  <si>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</si>
  <si>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</si>
  <si>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</si>
  <si>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</si>
  <si>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</si>
  <si>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</si>
  <si>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</si>
  <si>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</si>
  <si>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</si>
  <si>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</si>
  <si>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</si>
  <si>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</si>
  <si>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</si>
  <si>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</si>
  <si>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</si>
  <si>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</si>
  <si>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</si>
  <si>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</si>
  <si>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</si>
  <si>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</si>
  <si>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</si>
  <si>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</si>
  <si>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</si>
  <si>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</si>
  <si>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</si>
  <si>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</si>
  <si>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</si>
  <si>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</si>
  <si>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</si>
  <si>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</si>
  <si>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</si>
  <si>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</si>
  <si>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</si>
  <si>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</si>
  <si>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</si>
  <si>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</si>
  <si>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</si>
  <si>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</si>
  <si>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</si>
  <si>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</si>
  <si>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</si>
  <si>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</si>
  <si>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</si>
  <si>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</si>
  <si>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</si>
  <si>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</si>
  <si>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</si>
  <si>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</si>
  <si>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</si>
  <si>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</si>
  <si>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</si>
  <si>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</si>
  <si>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</si>
  <si>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</si>
  <si>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</si>
  <si>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</si>
  <si>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</si>
  <si>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</si>
  <si>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</si>
  <si>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</si>
  <si>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</si>
  <si>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</si>
  <si>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</si>
  <si>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</si>
  <si>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</si>
  <si>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</si>
  <si>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</si>
  <si>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</si>
  <si>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</si>
  <si>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</si>
  <si>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</si>
  <si>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</si>
  <si>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</si>
  <si>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</si>
  <si>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</si>
  <si>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</si>
  <si>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</si>
  <si>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</si>
  <si>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</si>
  <si>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</si>
  <si>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</si>
  <si>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</si>
  <si>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</si>
  <si>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</si>
  <si>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</si>
  <si>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</si>
  <si>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</si>
  <si>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</si>
  <si>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</si>
  <si>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</si>
  <si>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</si>
  <si>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</si>
  <si>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</si>
  <si>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</si>
  <si>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</si>
  <si>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</si>
  <si>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</si>
  <si>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</si>
  <si>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</si>
  <si>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</si>
  <si>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</si>
  <si>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</si>
  <si>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</si>
  <si>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</si>
  <si>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</si>
  <si>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</si>
  <si>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</si>
  <si>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</si>
  <si>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</si>
  <si>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</si>
  <si>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</si>
  <si>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</si>
  <si>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</si>
  <si>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</si>
  <si>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</si>
  <si>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</si>
  <si>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</si>
  <si>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</si>
  <si>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</si>
  <si>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</si>
  <si>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</si>
  <si>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</si>
  <si>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</si>
  <si>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</si>
  <si>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</si>
  <si>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</si>
  <si>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</si>
  <si>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</si>
  <si>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</si>
  <si>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</si>
  <si>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</si>
  <si>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</si>
  <si>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</si>
  <si>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</si>
  <si>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</si>
  <si>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</si>
  <si>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</si>
  <si>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</si>
  <si>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</si>
  <si>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</si>
  <si>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</si>
  <si>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</si>
  <si>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</si>
  <si>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</si>
  <si>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</si>
  <si>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</si>
  <si>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</si>
  <si>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</si>
  <si>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</si>
  <si>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</si>
  <si>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</si>
  <si>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</si>
  <si>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</si>
  <si>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</si>
  <si>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</si>
  <si>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</si>
  <si>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</si>
  <si>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</si>
  <si>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</si>
  <si>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</si>
  <si>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</si>
  <si>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</si>
  <si>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</si>
  <si>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</si>
  <si>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</si>
  <si>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</si>
  <si>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</si>
  <si>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</si>
  <si>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</si>
  <si>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</si>
  <si>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</si>
  <si>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</si>
  <si>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</si>
  <si>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</si>
  <si>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</si>
  <si>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</si>
  <si>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</si>
  <si>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</si>
  <si>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</si>
  <si>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</si>
  <si>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</si>
  <si>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</si>
  <si>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</si>
  <si>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</si>
  <si>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</si>
  <si>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</si>
  <si>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</si>
  <si>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</si>
  <si>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</si>
  <si>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</si>
  <si>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</si>
  <si>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</si>
  <si>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</si>
  <si>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</si>
  <si>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</si>
  <si>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</si>
  <si>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</si>
  <si>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</si>
  <si>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</si>
  <si>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</si>
  <si>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</si>
  <si>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</si>
  <si>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</si>
  <si>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</si>
  <si>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</si>
  <si>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</si>
  <si>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</si>
  <si>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</si>
  <si>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</si>
  <si>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</si>
  <si>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</si>
  <si>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</si>
  <si>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</si>
  <si>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</si>
  <si>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</si>
  <si>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</si>
  <si>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</si>
  <si>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</si>
  <si>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</si>
  <si>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</si>
  <si>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</si>
  <si>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</si>
  <si>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</si>
  <si>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</si>
  <si>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</si>
  <si>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</si>
  <si>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</si>
  <si>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</si>
  <si>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</si>
  <si>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</si>
  <si>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</si>
  <si>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</si>
  <si>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</si>
  <si>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</si>
  <si>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</si>
  <si>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</si>
  <si>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</si>
  <si>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</si>
  <si>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</si>
  <si>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</si>
  <si>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</si>
  <si>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</si>
  <si>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</si>
  <si>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</si>
  <si>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</si>
  <si>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</si>
  <si>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</si>
  <si>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</si>
  <si>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</si>
  <si>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</si>
  <si>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</si>
  <si>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</si>
  <si>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</si>
  <si>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</si>
  <si>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</si>
  <si>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</si>
  <si>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</si>
  <si>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</si>
  <si>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</si>
  <si>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</si>
  <si>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</si>
  <si>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</si>
  <si>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</si>
  <si>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</si>
  <si>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</si>
  <si>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</si>
  <si>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</si>
  <si>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</si>
  <si>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</si>
  <si>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</si>
  <si>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</si>
  <si>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</si>
  <si>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</si>
  <si>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</si>
  <si>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</si>
  <si>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</si>
  <si>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</si>
  <si>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</si>
  <si>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</si>
  <si>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</si>
  <si>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</si>
  <si>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</si>
  <si>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</si>
  <si>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</si>
  <si>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</si>
  <si>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</si>
  <si>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</si>
  <si>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</si>
  <si>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</si>
  <si>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</si>
  <si>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</si>
  <si>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</si>
  <si>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</si>
  <si>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</si>
  <si>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</si>
  <si>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</si>
  <si>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</si>
  <si>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</si>
  <si>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</si>
  <si>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</si>
  <si>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</si>
  <si>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</si>
  <si>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</si>
  <si>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</si>
  <si>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</si>
  <si>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</si>
  <si>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</si>
  <si>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</si>
  <si>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</si>
  <si>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</si>
  <si>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</si>
  <si>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</si>
  <si>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</si>
  <si>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</si>
  <si>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</si>
  <si>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</si>
  <si>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</si>
  <si>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</si>
  <si>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</si>
  <si>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</si>
  <si>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</si>
  <si>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</si>
  <si>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</si>
  <si>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</si>
  <si>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</si>
  <si>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</si>
  <si>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</si>
  <si>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</si>
  <si>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</si>
  <si>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</si>
  <si>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</si>
  <si>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</si>
  <si>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</si>
  <si>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</si>
  <si>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</si>
  <si>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</si>
  <si>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</si>
  <si>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</si>
  <si>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</si>
  <si>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</si>
  <si>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</si>
  <si>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</si>
  <si>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</si>
  <si>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</si>
  <si>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</si>
  <si>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</si>
  <si>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</si>
  <si>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</si>
  <si>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</si>
  <si>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</si>
  <si>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</si>
  <si>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</si>
  <si>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</si>
  <si>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</si>
  <si>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</si>
  <si>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</si>
  <si>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</si>
  <si>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</si>
  <si>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</si>
  <si>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</si>
  <si>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</si>
  <si>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</si>
  <si>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</si>
  <si>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</si>
  <si>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</si>
  <si>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</si>
  <si>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</si>
  <si>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</si>
  <si>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</si>
  <si>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</si>
  <si>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</si>
  <si>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</si>
  <si>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</si>
  <si>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</si>
  <si>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</si>
  <si>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</si>
  <si>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</si>
  <si>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</si>
  <si>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</si>
  <si>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</si>
  <si>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</si>
  <si>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</si>
  <si>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</si>
  <si>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</si>
  <si>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</si>
  <si>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</si>
  <si>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</si>
  <si>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</si>
  <si>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</si>
  <si>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</si>
  <si>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</si>
  <si>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</si>
  <si>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</si>
  <si>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</si>
  <si>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</si>
  <si>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</si>
  <si>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</si>
  <si>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</si>
  <si>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</si>
  <si>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</si>
  <si>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</si>
  <si>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</si>
  <si>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</si>
  <si>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</si>
  <si>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</si>
  <si>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</si>
  <si>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</si>
  <si>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</si>
  <si>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</si>
  <si>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</si>
  <si>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</si>
  <si>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</si>
  <si>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</si>
  <si>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</si>
  <si>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</si>
  <si>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</si>
  <si>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</si>
  <si>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</si>
  <si>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</si>
  <si>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</si>
  <si>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</si>
  <si>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</si>
  <si>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</si>
  <si>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</si>
  <si>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</si>
  <si>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</si>
  <si>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</si>
  <si>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</si>
  <si>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</si>
  <si>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</si>
  <si>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</si>
  <si>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</si>
  <si>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</si>
  <si>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</si>
  <si>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</si>
  <si>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</si>
  <si>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</si>
  <si>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</si>
  <si>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</si>
  <si>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</si>
  <si>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</si>
  <si>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</si>
  <si>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</si>
  <si>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</si>
  <si>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</si>
  <si>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</si>
  <si>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</si>
  <si>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</si>
  <si>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</si>
  <si>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</si>
  <si>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</si>
  <si>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</si>
  <si>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</si>
  <si>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</si>
  <si>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</si>
  <si>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</si>
  <si>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</si>
  <si>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</si>
  <si>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</si>
  <si>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</si>
  <si>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</si>
  <si>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</si>
  <si>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</si>
  <si>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</si>
  <si>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</si>
  <si>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</si>
  <si>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</si>
  <si>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</si>
  <si>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</si>
  <si>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</si>
  <si>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</si>
  <si>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</si>
  <si>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</si>
  <si>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</si>
  <si>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</si>
  <si>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</si>
  <si>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</si>
  <si>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</si>
  <si>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</si>
  <si>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</si>
  <si>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</si>
  <si>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</si>
  <si>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</si>
  <si>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</si>
  <si>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</si>
  <si>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</si>
  <si>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</si>
  <si>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</si>
  <si>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</si>
  <si>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</si>
  <si>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</si>
  <si>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</si>
  <si>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</si>
  <si>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</si>
  <si>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</si>
  <si>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</si>
  <si>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</si>
  <si>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</si>
  <si>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</si>
  <si>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</si>
  <si>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</si>
  <si>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</si>
  <si>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</si>
  <si>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</si>
  <si>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</si>
  <si>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</si>
  <si>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</si>
  <si>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</si>
  <si>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</si>
  <si>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</si>
  <si>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</si>
  <si>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</si>
  <si>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</si>
  <si>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</si>
  <si>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</si>
  <si>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</si>
  <si>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</si>
  <si>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</si>
  <si>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</si>
  <si>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</si>
  <si>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</si>
  <si>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</si>
  <si>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</si>
  <si>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</si>
  <si>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</si>
  <si>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</si>
  <si>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</si>
  <si>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</si>
  <si>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</si>
  <si>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</si>
  <si>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</si>
  <si>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</si>
  <si>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</si>
  <si>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</si>
  <si>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</si>
  <si>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</si>
  <si>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</si>
  <si>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</si>
  <si>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</si>
  <si>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</si>
  <si>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</si>
  <si>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</si>
  <si>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</si>
  <si>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</si>
  <si>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</si>
  <si>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</si>
  <si>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</si>
  <si>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</si>
  <si>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</si>
  <si>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</si>
  <si>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</si>
  <si>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</si>
  <si>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</si>
  <si>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</si>
  <si>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</si>
  <si>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</si>
  <si>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</si>
  <si>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</si>
  <si>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</si>
  <si>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</si>
  <si>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</si>
  <si>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</si>
  <si>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</si>
  <si>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</si>
  <si>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</si>
  <si>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</si>
  <si>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</si>
  <si>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</si>
  <si>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</si>
  <si>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</si>
  <si>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</si>
  <si>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</si>
  <si>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</si>
  <si>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</si>
  <si>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</si>
  <si>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</si>
  <si>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</si>
  <si>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</si>
  <si>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</si>
  <si>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</si>
  <si>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</si>
  <si>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</si>
  <si>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</si>
  <si>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</si>
  <si>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</si>
  <si>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</si>
  <si>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</si>
  <si>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</si>
  <si>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</si>
  <si>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</si>
  <si>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</si>
  <si>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</si>
  <si>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</si>
  <si>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</si>
  <si>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</si>
  <si>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</si>
  <si>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</si>
  <si>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</si>
  <si>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</si>
  <si>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</si>
  <si>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</si>
  <si>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</si>
  <si>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</si>
  <si>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</si>
  <si>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</si>
  <si>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</si>
  <si>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</si>
  <si>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</si>
  <si>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</si>
  <si>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</si>
  <si>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</si>
  <si>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</si>
  <si>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</si>
  <si>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</si>
  <si>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</si>
  <si>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</si>
  <si>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</si>
  <si>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</si>
  <si>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</si>
  <si>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</si>
  <si>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</si>
  <si>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</si>
  <si>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</si>
  <si>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</si>
  <si>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</si>
  <si>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</si>
  <si>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</si>
  <si>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</si>
  <si>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</si>
  <si>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</si>
  <si>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</si>
  <si>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</si>
  <si>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</si>
  <si>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</si>
  <si>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</si>
  <si>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</si>
  <si>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</si>
  <si>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</si>
  <si>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</si>
  <si>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</si>
  <si>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</si>
  <si>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</si>
  <si>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</si>
  <si>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</si>
  <si>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</si>
  <si>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</si>
  <si>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</si>
  <si>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</si>
  <si>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</si>
  <si>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</si>
  <si>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</si>
  <si>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</si>
  <si>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</si>
  <si>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</si>
  <si>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</si>
  <si>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</si>
  <si>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</si>
  <si>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</si>
  <si>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</si>
  <si>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</si>
  <si>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</si>
  <si>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</si>
  <si>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</si>
  <si>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</si>
  <si>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</si>
  <si>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</si>
  <si>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</si>
  <si>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</si>
  <si>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</si>
  <si>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</si>
  <si>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</si>
  <si>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</si>
  <si>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</si>
  <si>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</si>
  <si>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</si>
  <si>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</si>
  <si>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</si>
  <si>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</si>
  <si>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</si>
  <si>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</si>
  <si>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</si>
  <si>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</si>
  <si>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</si>
  <si>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</si>
  <si>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</si>
  <si>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</si>
  <si>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</si>
  <si>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</si>
  <si>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</si>
  <si>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</si>
  <si>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</si>
  <si>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</si>
  <si>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</si>
  <si>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</si>
  <si>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</si>
  <si>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</si>
  <si>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</si>
  <si>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</si>
  <si>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</si>
  <si>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</si>
  <si>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</si>
  <si>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</si>
  <si>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</si>
  <si>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</si>
  <si>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</si>
  <si>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</si>
  <si>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</si>
  <si>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</si>
  <si>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</si>
  <si>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</si>
  <si>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</si>
  <si>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</si>
  <si>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</si>
  <si>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</si>
  <si>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</si>
  <si>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</si>
  <si>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</si>
  <si>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</si>
  <si>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</si>
  <si>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</si>
  <si>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</si>
  <si>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</si>
  <si>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</si>
  <si>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</si>
  <si>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</si>
  <si>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</si>
  <si>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</si>
  <si>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</si>
  <si>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</si>
  <si>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</si>
  <si>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</si>
  <si>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</si>
  <si>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</si>
  <si>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</si>
  <si>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</si>
  <si>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</si>
  <si>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</si>
  <si>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</si>
  <si>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</si>
  <si>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</si>
  <si>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</si>
  <si>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</si>
  <si>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</si>
  <si>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</si>
  <si>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</si>
  <si>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</si>
  <si>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</si>
  <si>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</si>
  <si>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</si>
  <si>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</si>
  <si>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</si>
  <si>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</si>
  <si>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</si>
  <si>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</si>
  <si>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</si>
  <si>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</si>
  <si>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</si>
  <si>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</si>
  <si>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</si>
  <si>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</si>
  <si>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</si>
  <si>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</si>
  <si>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</si>
  <si>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</si>
  <si>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</si>
  <si>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</si>
  <si>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</si>
  <si>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</si>
  <si>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</si>
  <si>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</si>
  <si>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</si>
  <si>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</si>
  <si>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</si>
  <si>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</si>
  <si>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</si>
  <si>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</si>
  <si>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</si>
  <si>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</si>
  <si>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</si>
  <si>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</si>
  <si>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</si>
  <si>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</si>
  <si>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</si>
  <si>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</si>
  <si>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</si>
  <si>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</si>
  <si>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</si>
  <si>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</si>
  <si>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</si>
  <si>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</si>
  <si>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</si>
  <si>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</si>
  <si>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</si>
  <si>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</si>
  <si>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</si>
  <si>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</si>
  <si>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</si>
  <si>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</si>
  <si>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</si>
  <si>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</si>
  <si>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</si>
  <si>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</si>
  <si>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</si>
  <si>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</si>
  <si>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</si>
  <si>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</si>
  <si>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</si>
  <si>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</si>
  <si>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</si>
  <si>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</si>
  <si>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</si>
  <si>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</si>
  <si>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</si>
  <si>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</si>
  <si>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</si>
  <si>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</si>
  <si>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</si>
  <si>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</si>
  <si>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</si>
  <si>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</si>
  <si>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</si>
  <si>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</si>
  <si>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</si>
  <si>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</si>
  <si>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</si>
  <si>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</si>
  <si>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</si>
  <si>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</si>
  <si>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</si>
  <si>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</si>
  <si>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</si>
  <si>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</si>
  <si>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</si>
  <si>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</si>
  <si>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</si>
  <si>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</si>
  <si>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</si>
  <si>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</si>
  <si>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</si>
  <si>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</si>
  <si>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</si>
  <si>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</si>
  <si>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</si>
  <si>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</si>
  <si>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</si>
  <si>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</si>
  <si>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</si>
  <si>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</si>
  <si>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</si>
  <si>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</si>
  <si>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</si>
  <si>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</si>
  <si>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</si>
  <si>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</si>
  <si>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</si>
  <si>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</si>
  <si>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</si>
  <si>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</si>
  <si>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</si>
  <si>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</si>
  <si>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</si>
  <si>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</si>
  <si>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</si>
  <si>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</si>
  <si>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</si>
  <si>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</si>
  <si>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</si>
  <si>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</si>
  <si>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</si>
  <si>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</si>
  <si>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</si>
  <si>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</si>
  <si>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</si>
  <si>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</si>
  <si>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</si>
  <si>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</si>
  <si>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</si>
  <si>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</si>
  <si>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</si>
  <si>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</si>
  <si>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</si>
  <si>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</si>
  <si>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</si>
  <si>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</si>
  <si>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</si>
  <si>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</si>
  <si>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</si>
  <si>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</si>
  <si>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</si>
  <si>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</si>
  <si>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</si>
  <si>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</si>
  <si>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</si>
  <si>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</si>
  <si>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</si>
  <si>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</si>
  <si>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</si>
  <si>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</si>
  <si>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</si>
  <si>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</si>
  <si>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</si>
  <si>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</si>
  <si>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</si>
  <si>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</si>
  <si>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</si>
  <si>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</si>
  <si>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</si>
  <si>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</si>
  <si>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</si>
  <si>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</si>
  <si>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</si>
  <si>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</si>
  <si>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</si>
  <si>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</si>
  <si>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</si>
  <si>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</si>
  <si>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</si>
  <si>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</si>
  <si>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</si>
  <si>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</si>
  <si>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</si>
  <si>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</si>
  <si>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</si>
  <si>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</si>
  <si>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</si>
  <si>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</si>
  <si>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</si>
  <si>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</si>
  <si>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</si>
  <si>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</si>
  <si>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</si>
  <si>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</si>
  <si>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</si>
  <si>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</si>
  <si>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</si>
  <si>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</si>
  <si>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</si>
  <si>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</si>
  <si>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</si>
  <si>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</si>
  <si>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</si>
  <si>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</si>
  <si>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</si>
  <si>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</si>
  <si>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</si>
  <si>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</si>
  <si>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</si>
  <si>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</si>
  <si>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</si>
  <si>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</si>
  <si>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</si>
  <si>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</si>
  <si>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</si>
  <si>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</si>
  <si>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</si>
  <si>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</si>
  <si>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</si>
  <si>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</si>
  <si>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</si>
  <si>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</si>
  <si>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</si>
  <si>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</si>
  <si>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</si>
  <si>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</si>
  <si>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</si>
  <si>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</si>
  <si>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</si>
  <si>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</si>
  <si>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</si>
  <si>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</si>
  <si>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</si>
  <si>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</si>
  <si>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</si>
  <si>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</si>
  <si>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</si>
  <si>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</si>
  <si>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</si>
  <si>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</si>
  <si>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</si>
  <si>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</si>
  <si>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</si>
  <si>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</si>
  <si>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</si>
  <si>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</si>
  <si>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</si>
  <si>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</si>
  <si>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</si>
  <si>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</si>
  <si>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</si>
  <si>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</si>
  <si>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</si>
  <si>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</si>
  <si>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</si>
  <si>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</si>
  <si>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</si>
  <si>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</si>
  <si>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</si>
  <si>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</si>
  <si>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</si>
  <si>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</si>
  <si>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</si>
  <si>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</si>
  <si>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</si>
  <si>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</si>
  <si>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</si>
  <si>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</si>
  <si>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</si>
  <si>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</si>
  <si>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</si>
  <si>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</si>
  <si>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</si>
  <si>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</si>
  <si>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</si>
  <si>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</si>
  <si>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</si>
  <si>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</si>
  <si>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</si>
  <si>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</si>
  <si>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</si>
  <si>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</si>
  <si>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</si>
  <si>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</si>
  <si>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</si>
  <si>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</si>
  <si>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</si>
  <si>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</si>
  <si>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</si>
  <si>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</si>
  <si>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</si>
  <si>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</si>
  <si>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</si>
  <si>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</si>
  <si>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</si>
  <si>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</si>
  <si>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</si>
  <si>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</si>
  <si>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</si>
  <si>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</si>
  <si>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</si>
  <si>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</si>
  <si>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</si>
  <si>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</si>
  <si>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</si>
  <si>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</si>
  <si>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</si>
  <si>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</si>
  <si>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</si>
  <si>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</si>
  <si>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</si>
  <si>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</si>
  <si>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</si>
  <si>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</si>
  <si>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</si>
  <si>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</si>
  <si>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</si>
  <si>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</si>
  <si>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</si>
  <si>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</si>
  <si>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</si>
  <si>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</si>
  <si>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</si>
  <si>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</si>
  <si>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</si>
  <si>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</si>
  <si>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</si>
  <si>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</si>
  <si>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</si>
  <si>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</si>
  <si>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</si>
  <si>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</si>
  <si>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</si>
  <si>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</si>
  <si>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</si>
  <si>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</si>
  <si>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</si>
  <si>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</si>
  <si>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</si>
  <si>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</si>
  <si>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</si>
  <si>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</si>
  <si>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</si>
  <si>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</si>
  <si>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</si>
  <si>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</si>
  <si>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</si>
  <si>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</si>
  <si>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</si>
  <si>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</si>
  <si>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</si>
  <si>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</si>
  <si>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</si>
  <si>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</si>
  <si>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</si>
  <si>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</si>
  <si>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</si>
  <si>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</si>
  <si>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</si>
  <si>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</si>
  <si>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</si>
  <si>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</si>
  <si>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</si>
  <si>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</si>
  <si>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</si>
  <si>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</si>
  <si>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</si>
  <si>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</si>
  <si>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</si>
  <si>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</si>
  <si>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</si>
  <si>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</si>
  <si>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</si>
  <si>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</si>
  <si>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</si>
  <si>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</si>
  <si>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</si>
  <si>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</si>
  <si>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</si>
  <si>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</si>
  <si>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</si>
  <si>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</si>
  <si>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</si>
  <si>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</si>
  <si>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</si>
  <si>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</si>
  <si>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</si>
  <si>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</si>
  <si>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</si>
  <si>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</si>
  <si>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</si>
  <si>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</si>
  <si>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</si>
  <si>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</si>
  <si>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</si>
  <si>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</si>
  <si>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</si>
  <si>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</si>
  <si>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</si>
  <si>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</si>
  <si>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</si>
  <si>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</si>
  <si>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</si>
  <si>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</si>
  <si>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</si>
  <si>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</si>
  <si>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</si>
  <si>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</si>
  <si>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</si>
  <si>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</si>
  <si>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</si>
  <si>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</si>
  <si>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</si>
  <si>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</si>
  <si>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</si>
  <si>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</si>
  <si>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</si>
  <si>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</si>
  <si>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</si>
  <si>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</si>
  <si>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</si>
  <si>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</si>
  <si>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</si>
  <si>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</si>
  <si>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</si>
  <si>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</si>
  <si>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</si>
  <si>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</si>
  <si>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</si>
  <si>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</si>
  <si>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</si>
  <si>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</si>
  <si>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</si>
  <si>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</si>
  <si>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</si>
  <si>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</si>
  <si>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</si>
  <si>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</si>
  <si>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</si>
  <si>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</si>
  <si>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</si>
  <si>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</si>
  <si>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</si>
  <si>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</si>
  <si>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</si>
  <si>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</si>
  <si>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</si>
  <si>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</si>
  <si>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</si>
  <si>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</si>
  <si>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</si>
  <si>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</si>
  <si>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</si>
  <si>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</si>
  <si>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</si>
  <si>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</si>
  <si>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</si>
  <si>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</si>
  <si>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</si>
  <si>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</si>
  <si>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</si>
  <si>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</si>
  <si>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</si>
  <si>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</si>
  <si>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</si>
  <si>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</si>
  <si>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</si>
  <si>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</si>
  <si>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</si>
  <si>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</si>
  <si>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</si>
  <si>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</si>
  <si>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</si>
  <si>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</si>
  <si>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</si>
  <si>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</si>
  <si>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</si>
  <si>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</si>
  <si>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</si>
  <si>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</si>
  <si>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</si>
  <si>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</si>
  <si>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</si>
  <si>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</si>
  <si>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</si>
  <si>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</si>
  <si>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</si>
  <si>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</si>
  <si>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</si>
  <si>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</si>
  <si>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</si>
  <si>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</si>
  <si>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</si>
  <si>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</si>
  <si>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</si>
  <si>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</si>
  <si>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</si>
  <si>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</si>
  <si>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</si>
  <si>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</si>
  <si>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</si>
  <si>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</si>
  <si>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</si>
  <si>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</si>
  <si>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</si>
  <si>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</si>
  <si>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</si>
  <si>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</si>
  <si>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</si>
  <si>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</si>
  <si>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</si>
  <si>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</si>
  <si>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</si>
  <si>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</si>
  <si>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</si>
  <si>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</si>
  <si>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</si>
  <si>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</si>
  <si>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</si>
  <si>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</si>
  <si>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</si>
  <si>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</si>
  <si>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</si>
  <si>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</si>
  <si>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</si>
  <si>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</si>
  <si>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</si>
  <si>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</si>
  <si>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</si>
  <si>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</si>
  <si>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</si>
  <si>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</si>
  <si>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</si>
  <si>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</si>
  <si>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</si>
  <si>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</si>
  <si>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</si>
  <si>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</si>
  <si>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</si>
  <si>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</si>
  <si>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</si>
  <si>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</si>
  <si>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</si>
  <si>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</si>
  <si>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</si>
  <si>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</si>
  <si>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</si>
  <si>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</si>
  <si>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</si>
  <si>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</si>
  <si>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</si>
  <si>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</si>
  <si>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</si>
  <si>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</si>
  <si>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</si>
  <si>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</si>
  <si>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</si>
  <si>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</si>
  <si>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</si>
  <si>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</si>
  <si>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</si>
  <si>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</si>
  <si>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</si>
  <si>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</si>
  <si>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</si>
  <si>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</si>
  <si>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</si>
  <si>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</si>
  <si>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</si>
  <si>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</si>
  <si>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</si>
  <si>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</si>
  <si>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</si>
  <si>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</si>
  <si>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</si>
  <si>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</si>
  <si>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</si>
  <si>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</si>
  <si>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</si>
  <si>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</si>
  <si>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</si>
  <si>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</si>
  <si>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</si>
  <si>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</si>
  <si>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</si>
  <si>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</si>
  <si>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</si>
  <si>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</si>
  <si>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</si>
  <si>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</si>
  <si>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</si>
  <si>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</si>
  <si>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</si>
  <si>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</si>
  <si>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</si>
  <si>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</si>
  <si>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</si>
  <si>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</si>
  <si>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</si>
  <si>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</si>
  <si>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</si>
  <si>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</si>
  <si>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</si>
  <si>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</si>
  <si>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</si>
  <si>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</si>
  <si>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</si>
  <si>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</si>
  <si>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</si>
  <si>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</si>
  <si>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</si>
  <si>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</si>
  <si>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</si>
  <si>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</si>
  <si>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</si>
  <si>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</si>
  <si>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</si>
  <si>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</si>
  <si>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</si>
  <si>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</si>
  <si>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</si>
  <si>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</si>
  <si>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</si>
  <si>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</si>
  <si>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</si>
  <si>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</si>
  <si>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</si>
  <si>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</si>
  <si>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</si>
  <si>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</si>
  <si>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</si>
  <si>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</si>
  <si>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</si>
  <si>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</si>
  <si>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</si>
  <si>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</si>
  <si>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</si>
  <si>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</si>
  <si>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</si>
  <si>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</si>
  <si>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</si>
  <si>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</si>
  <si>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</si>
  <si>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</si>
  <si>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</si>
  <si>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</si>
  <si>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</si>
  <si>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</si>
  <si>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</si>
  <si>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</si>
  <si>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</si>
  <si>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</si>
  <si>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</si>
  <si>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</si>
  <si>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</si>
  <si>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</si>
  <si>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</si>
  <si>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</si>
  <si>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</si>
  <si>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</si>
  <si>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</si>
  <si>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</si>
  <si>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</si>
  <si>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</si>
  <si>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</si>
  <si>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</si>
  <si>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</si>
  <si>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</si>
  <si>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</si>
  <si>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</si>
  <si>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</si>
  <si>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</si>
  <si>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</si>
  <si>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</si>
  <si>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</si>
  <si>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</si>
  <si>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</si>
  <si>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</si>
  <si>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</si>
  <si>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</si>
  <si>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</si>
  <si>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</si>
  <si>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</si>
  <si>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</si>
  <si>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</si>
  <si>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</si>
  <si>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</si>
  <si>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</si>
  <si>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</si>
  <si>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</si>
  <si>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</si>
  <si>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</si>
  <si>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</si>
  <si>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</si>
  <si>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</si>
  <si>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</si>
  <si>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</si>
  <si>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</si>
  <si>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</si>
  <si>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</si>
  <si>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</si>
  <si>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</si>
  <si>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</si>
  <si>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</si>
  <si>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</si>
  <si>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</si>
  <si>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</si>
  <si>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</si>
  <si>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</si>
  <si>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</si>
  <si>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</si>
  <si>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</si>
  <si>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</si>
  <si>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</si>
  <si>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</si>
  <si>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</si>
  <si>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</si>
  <si>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</si>
  <si>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</si>
  <si>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</si>
  <si>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</si>
  <si>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</si>
  <si>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</si>
  <si>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</si>
  <si>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</si>
  <si>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</si>
  <si>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</si>
  <si>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</si>
  <si>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</si>
  <si>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</si>
  <si>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</si>
  <si>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</si>
  <si>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</si>
  <si>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</si>
  <si>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</si>
  <si>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</si>
  <si>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</si>
  <si>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</si>
  <si>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</si>
  <si>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</si>
  <si>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</si>
  <si>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</si>
  <si>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</si>
  <si>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</si>
  <si>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</si>
  <si>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</si>
  <si>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</si>
  <si>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</si>
  <si>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</si>
  <si>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</si>
  <si>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</si>
  <si>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</si>
  <si>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</si>
  <si>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</si>
  <si>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</si>
  <si>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</si>
  <si>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</si>
  <si>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</si>
  <si>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</si>
  <si>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</si>
  <si>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</si>
  <si>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</si>
  <si>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</si>
  <si>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</si>
  <si>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</si>
  <si>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</si>
  <si>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</si>
  <si>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</si>
  <si>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</si>
  <si>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</si>
  <si>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</si>
  <si>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</si>
  <si>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</si>
  <si>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</si>
  <si>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</si>
  <si>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</si>
  <si>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</si>
  <si>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</si>
  <si>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</si>
  <si>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</si>
  <si>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</si>
  <si>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</si>
  <si>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</si>
  <si>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</si>
  <si>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</si>
  <si>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</si>
  <si>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</si>
  <si>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</si>
  <si>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</si>
  <si>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</si>
  <si>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</si>
  <si>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</si>
  <si>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</si>
  <si>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</si>
  <si>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</si>
  <si>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</si>
  <si>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</si>
  <si>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</si>
  <si>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</si>
  <si>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</si>
  <si>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</si>
  <si>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</si>
  <si>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</si>
  <si>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</si>
  <si>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</si>
  <si>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</si>
  <si>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</si>
  <si>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</si>
  <si>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</si>
  <si>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</si>
  <si>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</si>
  <si>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</si>
  <si>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</si>
  <si>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</si>
  <si>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</si>
  <si>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</si>
  <si>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</si>
  <si>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</si>
  <si>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</si>
  <si>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</si>
  <si>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</si>
  <si>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</si>
  <si>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</si>
  <si>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</si>
  <si>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</si>
  <si>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</si>
  <si>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</si>
  <si>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</si>
  <si>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</si>
  <si>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</si>
  <si>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</si>
  <si>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</si>
  <si>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</si>
  <si>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</si>
  <si>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</si>
  <si>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</si>
  <si>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</si>
  <si>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</si>
  <si>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</si>
  <si>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</si>
  <si>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</si>
  <si>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</si>
  <si>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</si>
  <si>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</si>
  <si>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</si>
  <si>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</si>
  <si>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</si>
  <si>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</si>
  <si>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</si>
  <si>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</si>
  <si>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</si>
  <si>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</si>
  <si>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</si>
  <si>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</si>
  <si>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</si>
  <si>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</si>
  <si>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</si>
  <si>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</si>
  <si>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</si>
  <si>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</si>
  <si>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</si>
  <si>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</si>
  <si>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</si>
  <si>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</si>
  <si>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</si>
  <si>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</si>
  <si>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</si>
  <si>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</si>
  <si>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</si>
  <si>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</si>
  <si>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</si>
  <si>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</si>
  <si>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</si>
  <si>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</si>
  <si>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</si>
  <si>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</si>
  <si>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</si>
  <si>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</si>
  <si>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</si>
  <si>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</si>
  <si>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</si>
  <si>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</si>
  <si>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</si>
  <si>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</si>
  <si>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</si>
  <si>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</si>
  <si>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</si>
  <si>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</si>
  <si>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</si>
  <si>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</si>
  <si>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</si>
  <si>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</si>
  <si>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</si>
  <si>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</si>
  <si>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</si>
  <si>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</si>
  <si>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</si>
  <si>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</si>
  <si>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</si>
  <si>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</si>
  <si>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</si>
  <si>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</si>
  <si>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</si>
  <si>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</si>
  <si>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</si>
  <si>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</si>
  <si>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</si>
  <si>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</si>
  <si>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</si>
  <si>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</si>
  <si>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</si>
  <si>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</si>
  <si>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</si>
  <si>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</si>
  <si>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</si>
  <si>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</si>
  <si>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</si>
  <si>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</si>
  <si>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</si>
  <si>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</si>
  <si>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</si>
  <si>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</si>
  <si>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</si>
  <si>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</si>
  <si>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</si>
  <si>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</si>
  <si>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</si>
  <si>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</si>
  <si>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</si>
  <si>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</si>
  <si>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</si>
  <si>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</si>
  <si>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</si>
  <si>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</si>
  <si>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</si>
  <si>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</si>
  <si>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</si>
  <si>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</si>
  <si>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</si>
  <si>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</si>
  <si>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</si>
  <si>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</si>
  <si>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</si>
  <si>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</si>
  <si>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</si>
  <si>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</si>
  <si>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</si>
  <si>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</si>
  <si>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</si>
  <si>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</si>
  <si>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</si>
  <si>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</si>
  <si>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</si>
  <si>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</si>
  <si>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</si>
  <si>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</si>
  <si>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</si>
  <si>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</si>
  <si>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</si>
  <si>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</si>
  <si>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</si>
  <si>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</si>
  <si>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</si>
  <si>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</si>
  <si>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</si>
  <si>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</si>
  <si>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</si>
  <si>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</si>
  <si>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</si>
  <si>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</si>
  <si>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</si>
  <si>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</si>
  <si>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</si>
  <si>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</si>
  <si>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</si>
  <si>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</si>
  <si>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</si>
  <si>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</si>
  <si>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</si>
  <si>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</si>
  <si>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</si>
  <si>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</si>
  <si>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</si>
  <si>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</si>
  <si>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</si>
  <si>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</si>
  <si>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</si>
  <si>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</si>
  <si>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</si>
  <si>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</si>
  <si>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</si>
  <si>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</si>
  <si>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</si>
  <si>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</si>
  <si>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</si>
  <si>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</si>
  <si>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</si>
  <si>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</si>
  <si>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</si>
  <si>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</si>
  <si>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</si>
  <si>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</si>
  <si>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</si>
  <si>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</si>
  <si>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</si>
  <si>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</si>
  <si>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</si>
  <si>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</si>
  <si>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</si>
  <si>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</si>
  <si>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</si>
  <si>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</si>
  <si>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</si>
  <si>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</si>
  <si>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</si>
  <si>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</si>
  <si>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</si>
  <si>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</si>
  <si>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</si>
  <si>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</si>
  <si>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</si>
  <si>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</si>
  <si>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</si>
  <si>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</si>
  <si>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</si>
  <si>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</si>
  <si>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</si>
  <si>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</si>
  <si>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</si>
  <si>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</si>
  <si>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</si>
  <si>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</si>
  <si>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</si>
  <si>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</si>
  <si>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</si>
  <si>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</si>
  <si>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</si>
  <si>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</si>
  <si>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</si>
  <si>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</si>
  <si>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</si>
  <si>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</si>
  <si>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</si>
  <si>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</si>
  <si>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</si>
  <si>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</si>
  <si>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</si>
  <si>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</si>
  <si>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</si>
  <si>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</si>
  <si>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</si>
  <si>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</si>
  <si>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</si>
  <si>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</si>
  <si>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</si>
  <si>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</si>
  <si>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</si>
  <si>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</si>
  <si>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</si>
  <si>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</si>
  <si>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</si>
  <si>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</si>
  <si>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</si>
  <si>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</si>
  <si>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</si>
  <si>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</si>
  <si>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</si>
  <si>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</si>
  <si>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</si>
  <si>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</si>
  <si>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</si>
  <si>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</si>
  <si>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</si>
  <si>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</si>
  <si>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</si>
  <si>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</si>
  <si>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</si>
  <si>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</si>
  <si>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</si>
  <si>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</si>
  <si>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</si>
  <si>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</si>
  <si>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</si>
  <si>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</si>
  <si>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</si>
  <si>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</si>
  <si>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</si>
  <si>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</si>
  <si>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</si>
  <si>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</si>
  <si>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</si>
  <si>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</si>
  <si>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</si>
  <si>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</si>
  <si>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</si>
  <si>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</si>
  <si>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</si>
  <si>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</si>
  <si>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</si>
  <si>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</si>
  <si>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</si>
  <si>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</si>
  <si>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</si>
  <si>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</si>
  <si>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</si>
  <si>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</si>
  <si>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</si>
  <si>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</si>
  <si>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</si>
  <si>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</si>
  <si>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</si>
  <si>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</si>
  <si>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</si>
  <si>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</si>
  <si>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</si>
  <si>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</si>
  <si>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</si>
  <si>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</si>
  <si>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</si>
  <si>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</si>
  <si>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</si>
  <si>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</si>
  <si>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</si>
  <si>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</si>
  <si>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</si>
  <si>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</si>
  <si>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</si>
  <si>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</si>
  <si>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</si>
  <si>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</si>
  <si>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</si>
  <si>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</si>
  <si>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</si>
  <si>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</si>
  <si>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</si>
  <si>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</si>
  <si>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</si>
  <si>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</si>
  <si>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</si>
  <si>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</si>
  <si>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</si>
  <si>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</si>
  <si>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</si>
  <si>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</si>
  <si>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</si>
  <si>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</si>
  <si>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</si>
  <si>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</si>
  <si>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</si>
  <si>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</si>
  <si>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</si>
  <si>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</si>
  <si>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</si>
  <si>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</si>
  <si>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</si>
  <si>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</si>
  <si>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</si>
  <si>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</si>
  <si>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</si>
  <si>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</si>
  <si>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</si>
  <si>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</si>
  <si>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</si>
  <si>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</si>
  <si>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</si>
  <si>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</si>
  <si>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</si>
  <si>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</si>
  <si>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</si>
  <si>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</si>
  <si>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</si>
  <si>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</si>
  <si>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</si>
  <si>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</si>
  <si>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</si>
  <si>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</si>
  <si>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</si>
  <si>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</si>
  <si>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</si>
  <si>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</si>
  <si>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</si>
  <si>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</si>
  <si>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</si>
  <si>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</si>
  <si>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</si>
  <si>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</si>
  <si>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</si>
  <si>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</si>
  <si>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</si>
  <si>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</si>
  <si>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</si>
  <si>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</si>
  <si>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</si>
  <si>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</si>
  <si>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</si>
  <si>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</si>
  <si>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</si>
  <si>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</si>
  <si>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</si>
  <si>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</si>
  <si>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</si>
  <si>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</si>
  <si>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</si>
  <si>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</si>
  <si>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</si>
  <si>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</si>
  <si>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</si>
  <si>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</si>
  <si>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</si>
  <si>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</si>
  <si>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</si>
  <si>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</si>
  <si>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</si>
  <si>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</si>
  <si>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</si>
  <si>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</si>
  <si>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</si>
  <si>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</si>
  <si>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</si>
  <si>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</si>
  <si>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</si>
  <si>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</si>
  <si>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</si>
  <si>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</si>
  <si>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</si>
  <si>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</si>
  <si>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</si>
  <si>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</si>
  <si>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</si>
  <si>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</si>
  <si>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</si>
  <si>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</si>
  <si>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</si>
  <si>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</si>
  <si>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</si>
  <si>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</si>
  <si>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</si>
  <si>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</si>
  <si>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</si>
  <si>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</si>
  <si>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</si>
  <si>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</si>
  <si>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</si>
  <si>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</si>
  <si>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</si>
  <si>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</si>
  <si>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</si>
  <si>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</si>
  <si>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</si>
  <si>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</si>
  <si>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</si>
  <si>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</si>
  <si>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</si>
  <si>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</si>
  <si>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</si>
  <si>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</si>
  <si>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</si>
  <si>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</si>
  <si>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</si>
  <si>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</si>
  <si>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</si>
  <si>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</si>
  <si>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</si>
  <si>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</si>
  <si>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</si>
  <si>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</si>
  <si>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</si>
  <si>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</si>
  <si>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</si>
  <si>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</si>
  <si>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</si>
  <si>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</si>
  <si>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</si>
  <si>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</si>
  <si>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</si>
  <si>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</si>
  <si>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</si>
  <si>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</si>
  <si>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</si>
  <si>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</si>
  <si>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</si>
  <si>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</si>
  <si>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</si>
  <si>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</si>
  <si>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</si>
  <si>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</si>
  <si>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</si>
  <si>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</si>
  <si>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</si>
  <si>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</si>
  <si>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</si>
  <si>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</si>
  <si>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</si>
  <si>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</si>
  <si>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</si>
  <si>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</si>
  <si>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</si>
  <si>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</si>
  <si>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</si>
  <si>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</si>
  <si>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</si>
  <si>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</si>
  <si>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</si>
  <si>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</si>
  <si>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</si>
  <si>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</si>
  <si>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</si>
  <si>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</si>
  <si>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</si>
  <si>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</si>
  <si>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</si>
  <si>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</si>
  <si>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</si>
  <si>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</si>
  <si>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</si>
  <si>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</si>
  <si>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</si>
  <si>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</si>
  <si>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</si>
  <si>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</si>
  <si>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</si>
  <si>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</si>
  <si>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</si>
  <si>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</si>
  <si>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</si>
  <si>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</si>
  <si>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</si>
  <si>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</si>
  <si>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</si>
  <si>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</si>
  <si>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</si>
  <si>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</si>
  <si>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</si>
  <si>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</si>
  <si>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</si>
  <si>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</si>
  <si>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</si>
  <si>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</si>
  <si>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</si>
  <si>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</si>
  <si>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</si>
  <si>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</si>
  <si>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</si>
  <si>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</si>
  <si>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</si>
  <si>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</si>
  <si>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</si>
  <si>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</si>
  <si>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</si>
  <si>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</si>
  <si>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</si>
  <si>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</si>
  <si>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</si>
  <si>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</si>
  <si>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</si>
  <si>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</si>
  <si>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</si>
  <si>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</si>
  <si>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</si>
  <si>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</si>
  <si>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</si>
  <si>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</si>
  <si>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</si>
  <si>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</si>
  <si>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</si>
  <si>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</si>
  <si>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</si>
  <si>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</si>
  <si>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</si>
  <si>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</si>
  <si>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</si>
  <si>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</si>
  <si>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</si>
  <si>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</si>
  <si>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</si>
  <si>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</si>
  <si>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</si>
  <si>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</si>
  <si>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</si>
  <si>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</si>
  <si>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</si>
  <si>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</si>
  <si>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</si>
  <si>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</si>
  <si>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</si>
  <si>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</si>
  <si>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</si>
  <si>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</si>
  <si>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</si>
  <si>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</si>
  <si>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</si>
  <si>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</si>
  <si>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</si>
  <si>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</si>
  <si>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</si>
  <si>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</si>
  <si>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</si>
  <si>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</si>
  <si>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</si>
  <si>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</si>
  <si>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</si>
  <si>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</si>
  <si>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</si>
  <si>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</si>
  <si>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</si>
  <si>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</si>
  <si>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</si>
  <si>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</si>
  <si>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</si>
  <si>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</si>
  <si>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</si>
  <si>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</si>
  <si>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</si>
  <si>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</si>
  <si>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</si>
  <si>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</si>
  <si>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</si>
  <si>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</si>
  <si>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</si>
  <si>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</si>
  <si>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</si>
  <si>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</si>
  <si>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</si>
  <si>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</si>
  <si>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</si>
  <si>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</si>
  <si>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</si>
  <si>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</si>
  <si>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</si>
  <si>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</si>
  <si>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</si>
  <si>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</si>
  <si>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</si>
  <si>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</si>
  <si>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</si>
  <si>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</si>
  <si>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</si>
  <si>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</si>
  <si>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</si>
  <si>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</si>
  <si>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</si>
  <si>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</si>
  <si>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</si>
  <si>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</si>
  <si>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</si>
  <si>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</si>
  <si>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</si>
  <si>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</si>
  <si>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</si>
  <si>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</si>
  <si>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</si>
  <si>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</si>
  <si>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</si>
  <si>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</si>
  <si>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</si>
  <si>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</si>
  <si>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</si>
  <si>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</si>
  <si>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</si>
  <si>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</si>
  <si>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</si>
  <si>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</si>
  <si>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</si>
  <si>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</si>
  <si>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</si>
  <si>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</si>
  <si>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</si>
  <si>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</si>
  <si>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</si>
  <si>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</si>
  <si>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</si>
  <si>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</si>
  <si>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</si>
  <si>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</si>
  <si>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</si>
  <si>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</si>
  <si>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</si>
  <si>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</si>
  <si>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</si>
  <si>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</si>
  <si>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</si>
  <si>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</si>
  <si>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</si>
  <si>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</si>
  <si>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</si>
  <si>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</si>
  <si>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</si>
  <si>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</si>
  <si>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</si>
  <si>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</si>
  <si>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</si>
  <si>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</si>
  <si>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</si>
  <si>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</si>
  <si>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</si>
  <si>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</si>
  <si>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</si>
  <si>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</si>
  <si>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</si>
  <si>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</si>
  <si>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</si>
  <si>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</si>
  <si>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</si>
  <si>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</si>
  <si>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</si>
  <si>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</si>
  <si>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</si>
  <si>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</si>
  <si>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</si>
  <si>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</si>
  <si>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</si>
  <si>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</si>
  <si>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</si>
  <si>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</si>
  <si>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</si>
  <si>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</si>
  <si>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</si>
  <si>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</si>
  <si>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</si>
  <si>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</si>
  <si>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</si>
  <si>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</si>
  <si>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</si>
  <si>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</si>
  <si>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</si>
  <si>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</si>
  <si>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</si>
  <si>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</si>
  <si>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</si>
  <si>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</si>
  <si>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</si>
  <si>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</si>
  <si>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</si>
  <si>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</si>
  <si>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</si>
  <si>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</si>
  <si>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</si>
  <si>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</si>
  <si>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</si>
  <si>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</si>
  <si>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</si>
  <si>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</si>
  <si>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</si>
  <si>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</si>
  <si>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</si>
  <si>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</si>
  <si>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</si>
  <si>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</si>
  <si>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</si>
  <si>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</si>
  <si>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</si>
  <si>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</si>
  <si>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</si>
  <si>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</si>
  <si>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</si>
  <si>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</si>
  <si>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</si>
  <si>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</si>
  <si>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</si>
  <si>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</si>
  <si>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</si>
  <si>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</si>
  <si>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</si>
  <si>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</si>
  <si>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</si>
  <si>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</si>
  <si>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</si>
  <si>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</si>
  <si>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</si>
  <si>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</si>
  <si>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</si>
  <si>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</si>
  <si>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</si>
  <si>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</si>
  <si>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</si>
  <si>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</si>
  <si>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</si>
  <si>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</si>
  <si>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</si>
  <si>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</si>
  <si>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</si>
  <si>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</si>
  <si>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</si>
  <si>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</si>
  <si>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</si>
  <si>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</si>
  <si>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</si>
  <si>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</si>
  <si>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</si>
  <si>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</si>
  <si>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</si>
  <si>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</si>
  <si>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</si>
  <si>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</si>
  <si>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</si>
  <si>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</si>
  <si>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</si>
  <si>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</si>
  <si>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</si>
  <si>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</si>
  <si>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</si>
  <si>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</si>
  <si>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</si>
  <si>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</si>
  <si>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</si>
  <si>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</si>
  <si>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</si>
  <si>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</si>
  <si>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</si>
  <si>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</si>
  <si>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</si>
  <si>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</si>
  <si>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</si>
  <si>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</si>
  <si>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</si>
  <si>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</si>
  <si>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</si>
  <si>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</si>
  <si>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</si>
  <si>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</si>
  <si>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</si>
  <si>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</si>
  <si>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</si>
  <si>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</si>
  <si>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</si>
  <si>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</si>
  <si>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</si>
  <si>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</si>
  <si>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</si>
  <si>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</si>
  <si>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</si>
  <si>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</si>
  <si>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</si>
  <si>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</si>
  <si>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</si>
  <si>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</si>
  <si>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</si>
  <si>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</si>
  <si>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</si>
  <si>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</si>
  <si>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</si>
  <si>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</si>
  <si>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</si>
  <si>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</si>
  <si>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</si>
  <si>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</si>
  <si>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</si>
  <si>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</si>
  <si>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</si>
  <si>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</si>
  <si>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</si>
  <si>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</si>
  <si>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</si>
  <si>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</si>
  <si>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</si>
  <si>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</si>
  <si>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</si>
  <si>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</si>
  <si>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</si>
  <si>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</si>
  <si>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</si>
  <si>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</si>
  <si>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</si>
  <si>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</si>
  <si>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</si>
  <si>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</si>
  <si>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</si>
  <si>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</si>
  <si>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</si>
  <si>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</si>
  <si>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</si>
  <si>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</si>
  <si>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</si>
  <si>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</si>
  <si>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</si>
  <si>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</si>
  <si>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</si>
  <si>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</si>
  <si>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</si>
  <si>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</si>
  <si>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</si>
  <si>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</si>
  <si>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</si>
  <si>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</si>
  <si>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</si>
  <si>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</si>
  <si>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</si>
  <si>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</si>
  <si>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</si>
  <si>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</si>
  <si>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</si>
  <si>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</si>
  <si>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</si>
  <si>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</si>
  <si>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</si>
  <si>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</si>
  <si>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</si>
  <si>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</si>
  <si>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</si>
  <si>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</si>
  <si>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</si>
  <si>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</si>
  <si>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</si>
  <si>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</si>
  <si>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</si>
  <si>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</si>
  <si>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</si>
  <si>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</si>
  <si>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</si>
  <si>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</si>
  <si>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</si>
  <si>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</si>
  <si>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</si>
  <si>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</si>
  <si>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</si>
  <si>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</si>
  <si>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</si>
  <si>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</si>
  <si>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</si>
  <si>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</si>
  <si>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</si>
  <si>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</si>
  <si>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</si>
  <si>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</si>
  <si>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</si>
  <si>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</si>
  <si>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</si>
  <si>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</si>
  <si>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</si>
  <si>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</si>
  <si>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</si>
  <si>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</si>
  <si>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</si>
  <si>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</si>
  <si>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</si>
  <si>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</si>
  <si>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</si>
  <si>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</si>
  <si>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</si>
  <si>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</si>
  <si>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</si>
  <si>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</si>
  <si>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</si>
  <si>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</si>
  <si>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</si>
  <si>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</si>
  <si>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</si>
  <si>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</si>
  <si>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</si>
  <si>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</si>
  <si>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</si>
  <si>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</si>
  <si>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</si>
  <si>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</si>
  <si>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</si>
  <si>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</si>
  <si>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</si>
  <si>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</si>
  <si>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</si>
  <si>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</si>
  <si>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</si>
  <si>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</si>
  <si>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</si>
  <si>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</si>
  <si>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</si>
  <si>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</si>
  <si>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</si>
  <si>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</si>
  <si>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</si>
  <si>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</si>
  <si>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</si>
  <si>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</si>
  <si>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</si>
  <si>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</si>
  <si>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</si>
  <si>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</si>
  <si>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</si>
  <si>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</si>
  <si>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</si>
  <si>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</si>
  <si>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</si>
  <si>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</si>
  <si>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</si>
  <si>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</si>
  <si>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</si>
  <si>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</si>
  <si>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</si>
  <si>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</si>
  <si>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</si>
  <si>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</si>
  <si>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</si>
  <si>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</si>
  <si>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</si>
  <si>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</si>
  <si>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</si>
  <si>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</si>
  <si>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</si>
  <si>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</si>
  <si>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</si>
  <si>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</si>
  <si>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</si>
  <si>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</si>
  <si>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</si>
  <si>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</si>
  <si>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</si>
  <si>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</si>
  <si>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</si>
  <si>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</si>
  <si>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</si>
  <si>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</si>
  <si>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</si>
  <si>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</si>
  <si>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</si>
  <si>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</si>
  <si>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</si>
  <si>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</si>
  <si>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</si>
  <si>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</si>
  <si>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</si>
  <si>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</si>
  <si>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</si>
  <si>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</si>
  <si>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</si>
  <si>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</si>
  <si>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</si>
  <si>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</si>
  <si>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</si>
  <si>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</si>
  <si>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</si>
  <si>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</si>
  <si>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</si>
  <si>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</si>
  <si>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</si>
  <si>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</si>
  <si>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</si>
  <si>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</si>
  <si>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</si>
  <si>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</si>
  <si>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</si>
  <si>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</si>
  <si>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</si>
  <si>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</si>
  <si>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</si>
  <si>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</si>
  <si>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</si>
  <si>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</si>
  <si>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</si>
  <si>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</si>
  <si>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</si>
  <si>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</si>
  <si>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</si>
  <si>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</si>
  <si>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</si>
  <si>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</si>
  <si>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</si>
  <si>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</si>
  <si>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</si>
  <si>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</si>
  <si>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</si>
  <si>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</si>
  <si>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</si>
  <si>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</si>
  <si>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</si>
  <si>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</si>
  <si>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</si>
  <si>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</si>
  <si>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</si>
  <si>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</si>
  <si>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</si>
  <si>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</si>
  <si>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</si>
  <si>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</si>
  <si>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</si>
  <si>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</si>
  <si>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</si>
  <si>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</si>
  <si>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</si>
  <si>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</si>
  <si>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</si>
  <si>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</si>
  <si>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</si>
  <si>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</si>
  <si>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</si>
  <si>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</si>
  <si>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</si>
  <si>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</si>
  <si>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</si>
  <si>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</si>
  <si>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</si>
  <si>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</si>
  <si>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</si>
  <si>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</si>
  <si>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</si>
  <si>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</si>
  <si>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</si>
  <si>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</si>
  <si>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</si>
  <si>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</si>
  <si>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</si>
  <si>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</si>
  <si>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</si>
  <si>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</si>
  <si>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</si>
  <si>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</si>
  <si>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</si>
  <si>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</si>
  <si>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</si>
  <si>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</si>
  <si>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</si>
  <si>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</si>
  <si>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</si>
  <si>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</si>
  <si>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</si>
  <si>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</si>
  <si>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</si>
  <si>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</si>
  <si>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</si>
  <si>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</si>
  <si>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</si>
  <si>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</si>
  <si>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</si>
  <si>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</si>
  <si>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</si>
  <si>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</si>
  <si>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</si>
  <si>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</si>
  <si>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</si>
  <si>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</si>
  <si>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</si>
  <si>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</si>
  <si>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</si>
  <si>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</si>
  <si>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</si>
  <si>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</si>
  <si>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</si>
  <si>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</si>
  <si>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</si>
  <si>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</si>
  <si>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</si>
  <si>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</si>
  <si>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</si>
  <si>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</si>
  <si>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</si>
  <si>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</si>
  <si>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</si>
  <si>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</si>
  <si>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</si>
  <si>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</si>
  <si>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</si>
  <si>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</si>
  <si>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</si>
  <si>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</si>
  <si>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</si>
  <si>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</si>
  <si>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</si>
  <si>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</si>
  <si>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</si>
  <si>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</si>
  <si>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</si>
  <si>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</si>
  <si>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</si>
  <si>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</si>
  <si>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</si>
  <si>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</si>
  <si>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</si>
  <si>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</si>
  <si>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</si>
  <si>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</si>
  <si>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</si>
  <si>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</si>
  <si>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</si>
  <si>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</si>
  <si>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</si>
  <si>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</si>
  <si>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</si>
  <si>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</si>
  <si>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</si>
  <si>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</si>
  <si>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</si>
  <si>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</si>
  <si>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</si>
  <si>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</si>
  <si>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</si>
  <si>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</si>
  <si>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</si>
  <si>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</si>
  <si>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</si>
  <si>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</si>
  <si>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</si>
  <si>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</si>
  <si>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</si>
  <si>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</si>
  <si>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</si>
  <si>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</si>
  <si>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</si>
  <si>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</si>
  <si>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</si>
  <si>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</si>
  <si>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</si>
  <si>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</si>
  <si>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</si>
  <si>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</si>
  <si>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</si>
  <si>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</si>
  <si>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</si>
  <si>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</si>
  <si>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</si>
  <si>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</si>
  <si>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</si>
  <si>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</si>
  <si>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</si>
  <si>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</si>
  <si>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</si>
  <si>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</si>
  <si>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</si>
  <si>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</si>
  <si>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</si>
  <si>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</si>
  <si>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</si>
  <si>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</si>
  <si>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</si>
  <si>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</si>
  <si>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</si>
  <si>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</si>
  <si>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</si>
  <si>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</si>
  <si>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</si>
  <si>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</si>
  <si>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</si>
  <si>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</si>
  <si>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</si>
  <si>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</si>
  <si>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</si>
  <si>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</si>
  <si>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</si>
  <si>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</si>
  <si>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</si>
  <si>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</si>
  <si>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</si>
  <si>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</si>
  <si>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</si>
  <si>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</si>
  <si>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</si>
  <si>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</si>
  <si>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</si>
  <si>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</si>
  <si>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</si>
  <si>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</si>
  <si>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</si>
  <si>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</si>
  <si>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</si>
  <si>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</si>
  <si>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</si>
  <si>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</si>
  <si>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</si>
  <si>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</si>
  <si>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</si>
  <si>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</si>
  <si>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</si>
  <si>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</si>
  <si>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</si>
  <si>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</si>
  <si>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</si>
  <si>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</si>
  <si>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</si>
  <si>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</si>
  <si>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</si>
  <si>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</si>
  <si>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</si>
  <si>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</si>
  <si>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</si>
  <si>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</si>
  <si>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</si>
  <si>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</si>
  <si>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</si>
  <si>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</si>
  <si>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</si>
  <si>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</si>
  <si>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</si>
  <si>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</si>
  <si>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</si>
  <si>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</si>
  <si>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</si>
  <si>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</si>
  <si>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</si>
  <si>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</si>
  <si>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</si>
  <si>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</si>
  <si>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</si>
  <si>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</si>
  <si>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</si>
  <si>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</si>
  <si>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</si>
  <si>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</si>
  <si>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</si>
  <si>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</si>
  <si>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</si>
  <si>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</si>
  <si>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</si>
  <si>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</si>
  <si>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</si>
  <si>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</si>
  <si>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</si>
  <si>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</si>
  <si>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</si>
  <si>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</si>
  <si>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</si>
  <si>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</si>
  <si>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</si>
  <si>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</si>
  <si>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</si>
  <si>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</si>
  <si>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</si>
  <si>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</si>
  <si>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</si>
  <si>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</si>
  <si>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</si>
  <si>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</si>
  <si>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</si>
  <si>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</si>
  <si>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</si>
  <si>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</si>
  <si>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</si>
  <si>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</si>
  <si>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</si>
  <si>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</si>
  <si>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</si>
  <si>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</si>
  <si>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</si>
  <si>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</si>
  <si>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</si>
  <si>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</si>
  <si>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</si>
  <si>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</si>
  <si>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</si>
  <si>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</si>
  <si>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</si>
  <si>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</si>
  <si>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</si>
  <si>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</si>
  <si>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</si>
  <si>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</si>
  <si>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</si>
  <si>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</si>
  <si>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</si>
  <si>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</si>
  <si>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</si>
  <si>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</si>
  <si>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</si>
  <si>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</si>
  <si>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</si>
  <si>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</si>
  <si>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</si>
  <si>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</si>
  <si>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</si>
  <si>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</si>
  <si>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</si>
  <si>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</si>
  <si>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</si>
  <si>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</si>
  <si>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</si>
  <si>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</si>
  <si>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</si>
  <si>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</si>
  <si>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</si>
  <si>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</si>
  <si>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</si>
  <si>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</si>
  <si>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</si>
  <si>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</si>
  <si>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</si>
  <si>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</si>
  <si>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</si>
  <si>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</si>
  <si>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</si>
  <si>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</si>
  <si>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</si>
  <si>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</si>
  <si>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</si>
  <si>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</si>
  <si>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</si>
  <si>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</si>
  <si>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</si>
  <si>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</si>
  <si>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</si>
  <si>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</si>
  <si>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</si>
  <si>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</si>
  <si>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</si>
  <si>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</si>
  <si>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</si>
  <si>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</si>
  <si>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</si>
  <si>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</si>
  <si>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</si>
  <si>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</si>
  <si>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</si>
  <si>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</si>
  <si>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</si>
  <si>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</si>
  <si>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</si>
  <si>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</si>
  <si>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</si>
  <si>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</si>
  <si>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</si>
  <si>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</si>
  <si>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</si>
  <si>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</si>
  <si>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</si>
  <si>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</si>
  <si>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</si>
  <si>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</si>
  <si>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</si>
  <si>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</si>
  <si>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</si>
  <si>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</si>
  <si>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</si>
  <si>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</si>
  <si>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</si>
  <si>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</si>
  <si>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</si>
  <si>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</si>
  <si>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</si>
  <si>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</si>
  <si>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</si>
  <si>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</si>
  <si>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</si>
  <si>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</si>
  <si>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</si>
  <si>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</si>
  <si>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</si>
  <si>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</si>
  <si>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</si>
  <si>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</si>
  <si>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</si>
  <si>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</si>
  <si>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</si>
  <si>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</si>
  <si>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</si>
  <si>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</si>
  <si>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</si>
  <si>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</si>
  <si>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</si>
  <si>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</si>
  <si>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</si>
  <si>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</si>
  <si>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</si>
  <si>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</si>
  <si>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</si>
  <si>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</si>
  <si>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</si>
  <si>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</si>
  <si>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</si>
  <si>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</si>
  <si>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</si>
  <si>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</si>
  <si>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</si>
  <si>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</si>
  <si>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</si>
  <si>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</si>
  <si>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</si>
  <si>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</si>
  <si>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</si>
  <si>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</si>
  <si>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</si>
  <si>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</si>
  <si>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</si>
  <si>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</si>
  <si>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</si>
  <si>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</si>
  <si>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</si>
  <si>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</si>
  <si>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</si>
  <si>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</si>
  <si>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</si>
  <si>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</si>
  <si>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</si>
  <si>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</si>
  <si>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</si>
  <si>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</si>
  <si>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</si>
  <si>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</si>
  <si>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</si>
  <si>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</si>
  <si>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</si>
  <si>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</si>
  <si>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</si>
  <si>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</si>
  <si>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</si>
  <si>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</si>
  <si>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</si>
  <si>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</si>
  <si>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</si>
  <si>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</si>
  <si>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</si>
  <si>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</si>
  <si>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</si>
  <si>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</si>
  <si>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</si>
  <si>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</si>
  <si>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</si>
  <si>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</si>
  <si>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</si>
  <si>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</si>
  <si>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</si>
  <si>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</si>
  <si>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</si>
  <si>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</si>
  <si>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</si>
  <si>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</si>
  <si>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</si>
  <si>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</si>
  <si>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</si>
  <si>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</si>
  <si>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</si>
  <si>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</si>
  <si>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</si>
  <si>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</si>
  <si>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</si>
  <si>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</si>
  <si>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</si>
  <si>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</si>
  <si>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</si>
  <si>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</si>
  <si>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</si>
  <si>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</si>
  <si>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</si>
  <si>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</si>
  <si>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</si>
  <si>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</si>
  <si>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</si>
  <si>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</si>
  <si>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</si>
  <si>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</si>
  <si>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</si>
  <si>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</si>
  <si>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</si>
  <si>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</si>
  <si>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</si>
  <si>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</si>
  <si>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</si>
  <si>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</si>
  <si>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</si>
  <si>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</si>
  <si>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</si>
  <si>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</si>
  <si>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</si>
  <si>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</si>
  <si>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</si>
  <si>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</si>
  <si>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</si>
  <si>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</si>
  <si>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</si>
  <si>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</si>
  <si>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</si>
  <si>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</si>
  <si>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</si>
  <si>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</si>
  <si>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</si>
  <si>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</si>
  <si>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</si>
  <si>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</si>
  <si>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</si>
  <si>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</si>
  <si>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</si>
  <si>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</si>
  <si>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</si>
  <si>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</si>
  <si>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</si>
  <si>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</si>
  <si>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</si>
  <si>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</si>
  <si>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</si>
  <si>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</si>
  <si>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</si>
  <si>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</si>
  <si>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</si>
  <si>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</si>
  <si>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</si>
  <si>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</si>
  <si>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</si>
  <si>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</si>
  <si>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</si>
  <si>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</si>
  <si>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</si>
  <si>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</si>
  <si>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</si>
  <si>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</si>
  <si>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</si>
  <si>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</si>
  <si>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</si>
  <si>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</si>
  <si>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</si>
  <si>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</si>
  <si>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</si>
  <si>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</si>
  <si>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</si>
  <si>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</si>
  <si>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</si>
  <si>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</si>
  <si>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</si>
  <si>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</si>
  <si>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</si>
  <si>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</si>
  <si>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</si>
  <si>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</si>
  <si>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</si>
  <si>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</si>
  <si>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</si>
  <si>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</si>
  <si>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</si>
  <si>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</si>
  <si>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</si>
  <si>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</si>
  <si>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</si>
  <si>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</si>
  <si>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</si>
  <si>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</si>
  <si>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</si>
  <si>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</si>
  <si>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</si>
  <si>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</si>
  <si>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</si>
  <si>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</si>
  <si>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</si>
  <si>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</si>
  <si>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</si>
  <si>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</si>
  <si>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</si>
  <si>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</si>
  <si>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</si>
  <si>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</si>
  <si>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</si>
  <si>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</si>
  <si>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</si>
  <si>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</si>
  <si>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</si>
  <si>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</si>
  <si>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</si>
  <si>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</si>
  <si>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</si>
  <si>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</si>
  <si>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</si>
  <si>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</si>
  <si>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</si>
  <si>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</si>
  <si>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</si>
  <si>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</si>
  <si>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</si>
  <si>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</si>
  <si>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</si>
  <si>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</si>
  <si>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</si>
  <si>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</si>
  <si>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</si>
  <si>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</si>
  <si>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</si>
  <si>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</si>
  <si>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</si>
  <si>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</si>
  <si>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</si>
  <si>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</si>
  <si>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</si>
  <si>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</si>
  <si>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</si>
  <si>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</si>
  <si>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</si>
  <si>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</si>
  <si>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</si>
  <si>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</si>
  <si>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</si>
  <si>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</si>
  <si>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</si>
  <si>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</si>
  <si>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</si>
  <si>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</si>
  <si>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</si>
  <si>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</si>
  <si>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</si>
  <si>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</si>
  <si>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</si>
  <si>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</si>
  <si>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</si>
  <si>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</si>
  <si>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</si>
  <si>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</si>
  <si>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</si>
  <si>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</si>
  <si>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</si>
  <si>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</si>
  <si>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</si>
  <si>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</si>
  <si>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</si>
  <si>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</si>
  <si>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</si>
  <si>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</si>
  <si>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</si>
  <si>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</si>
  <si>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</si>
  <si>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</si>
  <si>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</si>
  <si>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</si>
  <si>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</si>
  <si>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</si>
  <si>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</si>
  <si>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</si>
  <si>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</si>
  <si>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</si>
  <si>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</si>
  <si>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</si>
  <si>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</si>
  <si>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</si>
  <si>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</si>
  <si>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</si>
  <si>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</si>
  <si>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</si>
  <si>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</si>
  <si>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</si>
  <si>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</si>
  <si>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</si>
  <si>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</si>
  <si>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</si>
  <si>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</si>
  <si>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</si>
  <si>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</si>
  <si>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</si>
  <si>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</si>
  <si>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</si>
  <si>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</si>
  <si>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</si>
  <si>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</si>
  <si>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</si>
  <si>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</si>
  <si>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</si>
  <si>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</si>
  <si>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</si>
  <si>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</si>
  <si>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</si>
  <si>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</si>
  <si>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</si>
  <si>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</si>
  <si>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</si>
  <si>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</si>
  <si>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</si>
  <si>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</si>
  <si>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</si>
  <si>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</si>
  <si>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</si>
  <si>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</si>
  <si>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</si>
  <si>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</si>
  <si>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</si>
  <si>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</si>
  <si>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</si>
  <si>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</si>
  <si>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</si>
  <si>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</si>
  <si>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</si>
  <si>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</si>
  <si>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</si>
  <si>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</si>
  <si>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</si>
  <si>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</si>
  <si>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</si>
  <si>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</si>
  <si>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</si>
  <si>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</si>
  <si>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</si>
  <si>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</si>
  <si>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</si>
  <si>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</si>
  <si>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</si>
  <si>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</si>
  <si>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</si>
  <si>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</si>
  <si>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</si>
  <si>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</si>
  <si>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</si>
  <si>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</si>
  <si>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</si>
  <si>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</si>
  <si>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</si>
  <si>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</si>
  <si>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</si>
  <si>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</si>
  <si>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</si>
  <si>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</si>
  <si>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</si>
  <si>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</si>
  <si>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</si>
  <si>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</si>
  <si>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</si>
  <si>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</si>
  <si>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</si>
  <si>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</si>
  <si>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</si>
  <si>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</si>
  <si>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</si>
  <si>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</si>
  <si>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</si>
  <si>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</si>
  <si>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</si>
  <si>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</si>
  <si>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</si>
  <si>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</si>
  <si>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</si>
  <si>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</si>
  <si>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</si>
  <si>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</si>
  <si>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</si>
  <si>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</si>
  <si>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</si>
  <si>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</si>
  <si>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</si>
  <si>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</si>
  <si>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</si>
  <si>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</si>
  <si>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</si>
  <si>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</si>
  <si>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</si>
  <si>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</si>
  <si>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</si>
  <si>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</si>
  <si>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</si>
  <si>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</si>
  <si>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</si>
  <si>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</si>
  <si>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</si>
  <si>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</si>
  <si>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</si>
  <si>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</si>
  <si>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</si>
  <si>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</si>
  <si>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</si>
  <si>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</si>
  <si>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</si>
  <si>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</si>
  <si>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</si>
  <si>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</si>
  <si>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</si>
  <si>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</si>
  <si>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</si>
  <si>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</si>
  <si>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</si>
  <si>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</si>
  <si>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</si>
  <si>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</si>
  <si>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</si>
  <si>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</si>
  <si>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</si>
  <si>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</si>
  <si>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</si>
  <si>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</si>
  <si>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</si>
  <si>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</si>
  <si>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</si>
  <si>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</si>
  <si>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</si>
  <si>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</si>
  <si>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</si>
  <si>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</si>
  <si>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</si>
  <si>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</si>
  <si>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</si>
  <si>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</si>
  <si>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</si>
  <si>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</si>
  <si>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</si>
  <si>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</si>
  <si>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</si>
  <si>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</si>
  <si>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</si>
  <si>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</si>
  <si>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</si>
  <si>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</si>
  <si>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</si>
  <si>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</si>
  <si>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</si>
  <si>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</si>
  <si>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</si>
  <si>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</si>
  <si>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</si>
  <si>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</si>
  <si>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</si>
  <si>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</si>
  <si>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</si>
  <si>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</si>
  <si>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</si>
  <si>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</si>
  <si>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</si>
  <si>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</si>
  <si>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</si>
  <si>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</si>
  <si>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</si>
  <si>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</si>
  <si>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</si>
  <si>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</si>
  <si>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</si>
  <si>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</si>
  <si>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</si>
  <si>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</si>
  <si>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</si>
  <si>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</si>
  <si>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</si>
  <si>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</si>
  <si>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</si>
  <si>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</si>
  <si>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</si>
  <si>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</si>
  <si>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</si>
  <si>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</si>
  <si>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</si>
  <si>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</si>
  <si>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</si>
  <si>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</si>
  <si>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</si>
  <si>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</si>
  <si>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</si>
  <si>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</si>
  <si>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</si>
  <si>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</si>
  <si>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</si>
  <si>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</si>
  <si>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</si>
  <si>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</si>
  <si>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</si>
  <si>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</si>
  <si>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</si>
  <si>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</si>
  <si>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</si>
  <si>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</si>
  <si>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</si>
  <si>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</si>
  <si>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</si>
  <si>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</si>
  <si>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</si>
  <si>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</si>
  <si>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</si>
  <si>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</si>
  <si>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</si>
  <si>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</si>
  <si>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</si>
  <si>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</si>
  <si>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</si>
  <si>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</si>
  <si>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</si>
  <si>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</si>
  <si>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</si>
  <si>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</si>
  <si>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</si>
  <si>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</si>
  <si>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</si>
  <si>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</si>
  <si>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</si>
  <si>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</si>
  <si>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</si>
  <si>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</si>
  <si>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</si>
  <si>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</si>
  <si>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</si>
  <si>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</si>
  <si>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</si>
  <si>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</si>
  <si>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</si>
  <si>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</si>
  <si>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</si>
  <si>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</si>
  <si>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</si>
  <si>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</si>
  <si>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</si>
  <si>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</si>
  <si>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</si>
  <si>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</si>
  <si>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</si>
  <si>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</si>
  <si>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</si>
  <si>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</si>
  <si>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</si>
  <si>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</si>
  <si>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</si>
  <si>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</si>
  <si>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</si>
  <si>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</si>
  <si>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</si>
  <si>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</si>
  <si>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</si>
  <si>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</si>
  <si>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</si>
  <si>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</si>
  <si>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</si>
  <si>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</si>
  <si>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</si>
  <si>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</si>
  <si>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</si>
  <si>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</si>
  <si>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</si>
  <si>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</si>
  <si>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</si>
  <si>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</si>
  <si>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</si>
  <si>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</si>
  <si>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</si>
  <si>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</si>
  <si>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</si>
  <si>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</si>
  <si>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</si>
  <si>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</si>
  <si>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</si>
  <si>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</si>
  <si>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</si>
  <si>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</si>
  <si>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</si>
  <si>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</si>
  <si>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</si>
  <si>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</si>
  <si>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</si>
  <si>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</si>
  <si>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</si>
  <si>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</si>
  <si>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</si>
  <si>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</si>
  <si>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</si>
  <si>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</si>
  <si>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</si>
  <si>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</si>
  <si>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</si>
  <si>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</si>
  <si>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</si>
  <si>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</si>
  <si>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</si>
  <si>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</si>
  <si>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</si>
  <si>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</si>
  <si>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</si>
  <si>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</si>
  <si>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</si>
  <si>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</si>
  <si>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</si>
  <si>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</si>
  <si>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</si>
  <si>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</si>
  <si>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</si>
  <si>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</si>
  <si>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</si>
  <si>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</si>
  <si>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</si>
  <si>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</si>
  <si>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</si>
  <si>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</si>
  <si>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</si>
  <si>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</si>
  <si>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</si>
  <si>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</si>
  <si>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</si>
  <si>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</si>
  <si>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</si>
  <si>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</si>
  <si>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</si>
  <si>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</si>
  <si>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</si>
  <si>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</si>
  <si>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</si>
  <si>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</si>
  <si>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</si>
  <si>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</si>
  <si>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</si>
  <si>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</si>
  <si>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</si>
  <si>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</si>
  <si>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</si>
  <si>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</si>
  <si>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</si>
  <si>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</si>
  <si>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</si>
  <si>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</si>
  <si>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</si>
  <si>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</si>
  <si>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</si>
  <si>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</si>
  <si>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</si>
  <si>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</si>
  <si>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</si>
  <si>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</si>
  <si>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</si>
  <si>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</si>
  <si>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</si>
  <si>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</si>
  <si>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</si>
  <si>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</si>
  <si>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</si>
  <si>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</si>
  <si>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</si>
  <si>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</si>
  <si>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</si>
  <si>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</si>
  <si>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</si>
  <si>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</si>
  <si>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</si>
  <si>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</si>
  <si>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</si>
  <si>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</si>
  <si>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</si>
  <si>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</si>
  <si>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</si>
  <si>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</si>
  <si>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</si>
  <si>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</si>
  <si>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</si>
  <si>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</si>
  <si>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</si>
  <si>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</si>
  <si>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</si>
  <si>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</si>
  <si>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</si>
  <si>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</si>
  <si>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</si>
  <si>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</si>
  <si>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</si>
  <si>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</si>
  <si>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</si>
  <si>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</si>
  <si>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</si>
  <si>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</si>
  <si>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</si>
  <si>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</si>
  <si>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</si>
  <si>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</si>
  <si>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</si>
  <si>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</si>
  <si>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</si>
  <si>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</si>
  <si>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</si>
  <si>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</si>
  <si>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</si>
  <si>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</si>
  <si>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</si>
  <si>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</si>
  <si>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</si>
  <si>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</si>
  <si>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</si>
  <si>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</si>
  <si>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</si>
  <si>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</si>
  <si>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</si>
  <si>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</si>
  <si>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</si>
  <si>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</si>
  <si>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</si>
  <si>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</si>
  <si>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</si>
  <si>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</si>
  <si>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</si>
  <si>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</si>
  <si>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</si>
  <si>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</si>
  <si>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</si>
  <si>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</si>
  <si>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</si>
  <si>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</si>
  <si>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</si>
  <si>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</si>
  <si>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</si>
  <si>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</si>
  <si>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</si>
  <si>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</si>
  <si>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</si>
  <si>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</si>
  <si>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</si>
  <si>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</si>
  <si>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</si>
  <si>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</si>
  <si>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</si>
  <si>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</si>
  <si>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</si>
  <si>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</si>
  <si>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</si>
  <si>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</si>
  <si>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</si>
  <si>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</si>
  <si>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</si>
  <si>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</si>
  <si>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</si>
  <si>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</si>
  <si>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</si>
  <si>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</si>
  <si>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</si>
  <si>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</si>
  <si>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</si>
  <si>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</si>
  <si>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</si>
  <si>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</si>
  <si>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</si>
  <si>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</si>
  <si>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</si>
  <si>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</si>
  <si>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</si>
  <si>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</si>
  <si>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</si>
  <si>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</si>
  <si>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</si>
  <si>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</si>
  <si>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</si>
  <si>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</si>
  <si>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</si>
  <si>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</si>
  <si>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</si>
  <si>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</si>
  <si>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</si>
  <si>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</si>
  <si>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</si>
  <si>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</si>
  <si>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</si>
  <si>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</si>
  <si>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</si>
  <si>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</si>
  <si>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</si>
  <si>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</si>
  <si>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</si>
  <si>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</si>
  <si>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</si>
  <si>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</si>
  <si>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</si>
  <si>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</si>
  <si>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</si>
  <si>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</si>
  <si>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</si>
  <si>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</si>
  <si>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</si>
  <si>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</si>
  <si>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</si>
  <si>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</si>
  <si>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</si>
  <si>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</si>
  <si>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</si>
  <si>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</si>
  <si>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</si>
  <si>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</si>
  <si>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</si>
  <si>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</si>
  <si>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</si>
  <si>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</si>
  <si>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</si>
  <si>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</si>
  <si>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</si>
  <si>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</si>
  <si>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</si>
  <si>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</si>
  <si>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</si>
  <si>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</si>
  <si>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</si>
  <si>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</si>
  <si>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</si>
  <si>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</si>
  <si>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</si>
  <si>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</si>
  <si>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</si>
  <si>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</si>
  <si>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</si>
  <si>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</si>
  <si>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</si>
  <si>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</si>
  <si>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</si>
  <si>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</si>
  <si>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</si>
  <si>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</si>
  <si>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</si>
  <si>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</si>
  <si>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</si>
  <si>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</si>
  <si>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</si>
  <si>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</si>
  <si>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</si>
  <si>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</si>
  <si>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</si>
  <si>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</si>
  <si>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</si>
  <si>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</si>
  <si>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</si>
  <si>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</si>
  <si>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</si>
  <si>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</si>
  <si>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</si>
  <si>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</si>
  <si>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</si>
  <si>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</si>
  <si>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</si>
  <si>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</si>
  <si>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</si>
  <si>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</si>
  <si>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</si>
  <si>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</si>
  <si>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</si>
  <si>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</si>
  <si>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</si>
  <si>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</si>
  <si>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</si>
  <si>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</si>
  <si>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</si>
  <si>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</si>
  <si>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</si>
  <si>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</si>
  <si>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</si>
  <si>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</si>
  <si>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</si>
  <si>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</si>
  <si>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</si>
  <si>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</si>
  <si>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</si>
  <si>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</si>
  <si>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</si>
  <si>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</si>
  <si>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</si>
  <si>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</si>
  <si>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</si>
  <si>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</si>
  <si>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</si>
  <si>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</si>
  <si>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</si>
  <si>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</si>
  <si>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</si>
  <si>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</si>
  <si>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</si>
  <si>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</si>
  <si>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</si>
  <si>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</si>
  <si>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</si>
  <si>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</si>
  <si>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</si>
  <si>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</si>
  <si>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</si>
  <si>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</si>
  <si>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</si>
  <si>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</si>
  <si>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</si>
  <si>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</si>
  <si>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</si>
  <si>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</si>
  <si>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</si>
  <si>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</si>
  <si>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</si>
  <si>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</si>
  <si>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</si>
  <si>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</si>
  <si>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</si>
  <si>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</si>
  <si>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</si>
  <si>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</si>
  <si>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</si>
  <si>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</si>
  <si>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</si>
  <si>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</si>
  <si>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</si>
  <si>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</si>
  <si>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</si>
  <si>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</si>
  <si>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</si>
  <si>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</si>
  <si>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</si>
  <si>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</si>
  <si>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</si>
  <si>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</si>
  <si>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</si>
  <si>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</si>
  <si>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</si>
  <si>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</si>
  <si>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</si>
  <si>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</si>
  <si>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</si>
  <si>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</si>
  <si>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</si>
  <si>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</si>
  <si>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</si>
  <si>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</si>
  <si>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</si>
  <si>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</si>
  <si>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</si>
  <si>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</si>
  <si>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</si>
  <si>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</si>
  <si>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</si>
  <si>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</si>
  <si>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</si>
  <si>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</si>
  <si>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</si>
  <si>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</si>
  <si>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</si>
  <si>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</si>
  <si>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</si>
  <si>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</si>
  <si>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</si>
  <si>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</si>
  <si>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</si>
  <si>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</si>
  <si>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</si>
  <si>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</si>
  <si>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</si>
  <si>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</si>
  <si>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</si>
  <si>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</si>
  <si>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</si>
  <si>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</si>
  <si>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</si>
  <si>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</si>
  <si>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</si>
  <si>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</si>
  <si>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</si>
  <si>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</si>
  <si>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</si>
  <si>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</si>
  <si>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</si>
  <si>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</si>
  <si>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</si>
  <si>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</si>
  <si>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</si>
  <si>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</si>
  <si>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</si>
  <si>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</si>
  <si>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</si>
  <si>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</si>
  <si>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</si>
  <si>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</si>
  <si>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</si>
  <si>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</si>
  <si>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</si>
  <si>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</si>
  <si>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</si>
  <si>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</si>
  <si>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</si>
  <si>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</si>
  <si>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</si>
  <si>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</si>
  <si>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</si>
  <si>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</si>
  <si>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</si>
  <si>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</si>
  <si>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</si>
  <si>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</si>
  <si>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</si>
  <si>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</si>
  <si>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</si>
  <si>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</si>
  <si>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</si>
  <si>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</si>
  <si>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</si>
  <si>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</si>
  <si>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</si>
  <si>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</si>
  <si>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</si>
  <si>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</si>
  <si>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</si>
  <si>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</si>
  <si>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</si>
  <si>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</si>
  <si>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</si>
  <si>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</si>
  <si>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</si>
  <si>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</si>
  <si>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</si>
  <si>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</si>
  <si>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</si>
  <si>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</si>
  <si>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</si>
  <si>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</si>
  <si>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</si>
  <si>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</si>
  <si>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</si>
  <si>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</si>
  <si>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</si>
  <si>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</si>
  <si>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</si>
  <si>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</si>
  <si>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</si>
  <si>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</si>
  <si>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</si>
  <si>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</si>
  <si>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</si>
  <si>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</si>
  <si>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</si>
  <si>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</si>
  <si>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</si>
  <si>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</si>
  <si>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</si>
  <si>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</si>
  <si>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</si>
  <si>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</si>
  <si>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</si>
  <si>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</si>
  <si>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</si>
  <si>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</si>
  <si>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</si>
  <si>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</si>
  <si>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</si>
  <si>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</si>
  <si>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</si>
  <si>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</si>
  <si>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</si>
  <si>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</si>
  <si>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</si>
  <si>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</si>
  <si>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</si>
  <si>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</si>
  <si>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</si>
  <si>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</si>
  <si>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</si>
  <si>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</si>
  <si>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</si>
  <si>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</si>
  <si>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</si>
  <si>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</si>
  <si>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</si>
  <si>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</si>
  <si>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</si>
  <si>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</si>
  <si>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</si>
  <si>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</si>
  <si>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</si>
  <si>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</si>
  <si>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</si>
  <si>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</si>
  <si>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</si>
  <si>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</si>
  <si>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</si>
  <si>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</si>
  <si>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</si>
  <si>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</si>
  <si>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</si>
  <si>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</si>
  <si>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</si>
  <si>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</si>
  <si>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</si>
  <si>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</si>
  <si>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</si>
  <si>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</si>
  <si>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</si>
  <si>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</si>
  <si>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</si>
  <si>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</si>
  <si>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</si>
  <si>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</si>
  <si>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</si>
  <si>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</si>
  <si>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</si>
  <si>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</si>
  <si>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</si>
  <si>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</si>
  <si>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</si>
  <si>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</si>
  <si>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</si>
  <si>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</si>
  <si>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</si>
  <si>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</si>
  <si>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</si>
  <si>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</si>
  <si>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</si>
  <si>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</si>
  <si>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</si>
  <si>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</si>
  <si>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</si>
  <si>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</si>
  <si>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</si>
  <si>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</si>
  <si>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</si>
  <si>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</si>
  <si>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</si>
  <si>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</si>
  <si>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</si>
  <si>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</si>
  <si>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</si>
  <si>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</si>
  <si>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</si>
  <si>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</si>
  <si>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</si>
  <si>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</si>
  <si>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</si>
  <si>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</si>
  <si>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</si>
  <si>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</si>
  <si>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</si>
  <si>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</si>
  <si>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</si>
  <si>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</si>
  <si>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</si>
  <si>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</si>
  <si>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</si>
  <si>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</si>
  <si>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</si>
  <si>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</si>
  <si>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</si>
  <si>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</si>
  <si>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</si>
  <si>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</si>
  <si>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</si>
  <si>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</si>
  <si>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</si>
  <si>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</si>
  <si>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</si>
  <si>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</si>
  <si>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</si>
  <si>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</si>
  <si>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</si>
  <si>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</si>
  <si>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</si>
  <si>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</si>
  <si>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</si>
  <si>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</si>
  <si>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</si>
  <si>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</si>
  <si>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</si>
  <si>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</si>
  <si>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</si>
  <si>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</si>
  <si>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</si>
  <si>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</si>
  <si>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</si>
  <si>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</si>
  <si>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</si>
  <si>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</si>
  <si>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</si>
  <si>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</si>
  <si>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</si>
  <si>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</si>
  <si>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</si>
  <si>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</si>
  <si>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</si>
  <si>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</si>
  <si>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</si>
  <si>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</si>
  <si>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</si>
  <si>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</si>
  <si>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</si>
  <si>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</si>
  <si>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</si>
  <si>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</si>
  <si>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</si>
  <si>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</si>
  <si>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</si>
  <si>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</si>
  <si>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</si>
  <si>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</si>
  <si>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</si>
  <si>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</si>
  <si>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</si>
  <si>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</si>
  <si>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</si>
  <si>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</si>
  <si>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</si>
  <si>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</si>
  <si>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</si>
  <si>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</si>
  <si>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</si>
  <si>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</si>
  <si>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</si>
  <si>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</si>
  <si>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</si>
  <si>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</si>
  <si>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</si>
  <si>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</si>
  <si>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</si>
  <si>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</si>
  <si>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</si>
  <si>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</si>
  <si>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</si>
  <si>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</si>
  <si>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</si>
  <si>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</si>
  <si>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</si>
  <si>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</si>
  <si>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</si>
  <si>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</si>
  <si>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</si>
  <si>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</si>
  <si>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</si>
  <si>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</si>
  <si>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</si>
  <si>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</si>
  <si>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</si>
  <si>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</si>
  <si>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</si>
  <si>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</si>
  <si>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</si>
  <si>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</si>
  <si>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</si>
  <si>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</si>
  <si>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</si>
  <si>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</si>
  <si>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</si>
  <si>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</si>
  <si>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</si>
  <si>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</si>
  <si>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</si>
  <si>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</si>
  <si>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</si>
  <si>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</si>
  <si>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</si>
  <si>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</si>
  <si>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</si>
  <si>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</si>
  <si>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</si>
  <si>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</si>
  <si>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</si>
  <si>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</si>
  <si>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</si>
  <si>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</si>
  <si>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</si>
  <si>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</si>
  <si>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</si>
  <si>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</si>
  <si>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</si>
  <si>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</si>
  <si>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</si>
  <si>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</si>
  <si>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</si>
  <si>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</si>
  <si>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</si>
  <si>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</si>
  <si>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</si>
  <si>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</si>
  <si>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</si>
  <si>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</si>
  <si>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</si>
  <si>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</si>
  <si>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</si>
  <si>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</si>
  <si>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</si>
  <si>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</si>
  <si>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</si>
  <si>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</si>
  <si>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</si>
  <si>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</si>
  <si>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</si>
  <si>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</si>
  <si>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</si>
  <si>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</si>
  <si>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</si>
  <si>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</si>
  <si>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</si>
  <si>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</si>
  <si>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</si>
  <si>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</si>
  <si>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</si>
  <si>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</si>
  <si>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</si>
  <si>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</si>
  <si>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</si>
  <si>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</si>
  <si>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</si>
  <si>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</si>
  <si>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</si>
  <si>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</si>
  <si>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</si>
  <si>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</si>
  <si>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</si>
  <si>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</si>
  <si>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</si>
  <si>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</si>
  <si>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</si>
  <si>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</si>
  <si>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</si>
  <si>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</si>
  <si>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</si>
  <si>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</si>
  <si>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</si>
  <si>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</si>
  <si>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</si>
  <si>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</si>
  <si>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</si>
  <si>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</si>
  <si>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</si>
  <si>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</si>
  <si>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</si>
  <si>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</si>
  <si>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</si>
  <si>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</si>
  <si>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</si>
  <si>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</si>
  <si>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</si>
  <si>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</si>
  <si>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</si>
  <si>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</si>
  <si>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</si>
  <si>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</si>
  <si>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</si>
  <si>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</si>
  <si>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</si>
  <si>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</si>
  <si>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</si>
  <si>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</si>
  <si>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</si>
  <si>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</si>
  <si>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</si>
  <si>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</si>
  <si>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</si>
  <si>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</si>
  <si>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</si>
  <si>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</si>
  <si>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</si>
  <si>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</si>
  <si>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</si>
  <si>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</si>
  <si>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</si>
  <si>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</si>
  <si>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</si>
  <si>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</si>
  <si>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</si>
  <si>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</si>
  <si>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</si>
  <si>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</si>
  <si>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</si>
  <si>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</si>
  <si>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</si>
  <si>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</si>
  <si>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</si>
  <si>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</si>
  <si>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</si>
  <si>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</si>
  <si>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</si>
  <si>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</si>
  <si>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</si>
  <si>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</si>
  <si>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</si>
  <si>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</si>
  <si>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</si>
  <si>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</si>
  <si>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</si>
  <si>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</si>
  <si>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</si>
  <si>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</si>
  <si>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</si>
  <si>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</si>
  <si>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</si>
  <si>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</si>
  <si>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</si>
  <si>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</si>
  <si>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</si>
  <si>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</si>
  <si>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</si>
  <si>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</si>
  <si>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</si>
  <si>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</si>
  <si>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</si>
  <si>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</si>
  <si>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</si>
  <si>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</si>
  <si>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</si>
  <si>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</si>
  <si>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</si>
  <si>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</si>
  <si>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</si>
  <si>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</si>
  <si>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</si>
  <si>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</si>
  <si>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</si>
  <si>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</si>
  <si>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</si>
  <si>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</si>
  <si>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</si>
  <si>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</si>
  <si>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</si>
  <si>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</si>
  <si>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</si>
  <si>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</si>
  <si>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</si>
  <si>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</si>
  <si>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</si>
  <si>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</si>
  <si>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</si>
  <si>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</si>
  <si>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</si>
  <si>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</si>
  <si>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</si>
  <si>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</si>
  <si>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</si>
  <si>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</si>
  <si>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</si>
  <si>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</si>
  <si>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</si>
  <si>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</si>
  <si>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</si>
  <si>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</si>
  <si>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</si>
  <si>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</si>
  <si>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</si>
  <si>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</si>
  <si>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</si>
  <si>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</si>
  <si>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</si>
  <si>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</si>
  <si>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</si>
  <si>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</si>
  <si>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</si>
  <si>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</si>
  <si>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</si>
  <si>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</si>
  <si>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</si>
  <si>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</si>
  <si>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</si>
  <si>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</si>
  <si>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</si>
  <si>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</si>
  <si>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</si>
  <si>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</si>
  <si>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</si>
  <si>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</si>
  <si>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</si>
  <si>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</si>
  <si>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</si>
  <si>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</si>
  <si>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</si>
  <si>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</si>
  <si>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</si>
  <si>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</si>
  <si>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</si>
  <si>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</si>
  <si>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</si>
  <si>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</si>
  <si>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</si>
  <si>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</si>
  <si>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</si>
  <si>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</si>
  <si>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</si>
  <si>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</si>
  <si>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</si>
  <si>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</si>
  <si>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</si>
  <si>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</si>
  <si>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</si>
  <si>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</si>
  <si>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</si>
  <si>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</si>
  <si>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</si>
  <si>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</si>
  <si>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</si>
  <si>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</si>
  <si>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</si>
  <si>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</si>
  <si>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</si>
  <si>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</si>
  <si>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</si>
  <si>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</si>
  <si>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</si>
  <si>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</si>
  <si>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</si>
  <si>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</si>
  <si>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</si>
  <si>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</si>
  <si>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</si>
  <si>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</si>
  <si>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</si>
  <si>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</si>
  <si>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</si>
  <si>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</si>
  <si>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</si>
  <si>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</si>
  <si>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</si>
  <si>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</si>
  <si>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</si>
  <si>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</si>
  <si>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</si>
  <si>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</si>
  <si>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</si>
  <si>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</si>
  <si>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</si>
  <si>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</si>
  <si>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</si>
  <si>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</si>
  <si>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</si>
  <si>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</si>
  <si>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</si>
  <si>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</si>
  <si>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</si>
  <si>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</si>
  <si>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</si>
  <si>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</si>
  <si>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</si>
  <si>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</si>
  <si>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</si>
  <si>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</si>
  <si>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</si>
  <si>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</si>
  <si>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</si>
  <si>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</si>
  <si>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</si>
  <si>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</si>
  <si>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</si>
  <si>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</si>
  <si>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</si>
  <si>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</si>
  <si>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</si>
  <si>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</si>
  <si>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</si>
  <si>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</si>
  <si>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</si>
  <si>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</si>
  <si>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</si>
  <si>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</si>
  <si>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</si>
  <si>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</si>
  <si>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</si>
  <si>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</si>
  <si>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</si>
  <si>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</si>
  <si>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</si>
  <si>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</si>
  <si>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</si>
  <si>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</si>
  <si>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</si>
  <si>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</si>
  <si>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</si>
  <si>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</si>
  <si>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</si>
  <si>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</si>
  <si>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</si>
  <si>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</si>
  <si>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</si>
  <si>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</si>
  <si>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</si>
  <si>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</si>
  <si>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</si>
  <si>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</si>
  <si>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</si>
  <si>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</si>
  <si>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</si>
  <si>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</si>
  <si>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</si>
  <si>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</si>
  <si>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</si>
  <si>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</si>
  <si>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</si>
  <si>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</si>
  <si>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</si>
  <si>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</si>
  <si>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</si>
  <si>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</si>
  <si>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</si>
  <si>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</si>
  <si>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</si>
  <si>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</si>
  <si>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</si>
  <si>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</si>
  <si>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</si>
  <si>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</si>
  <si>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</si>
  <si>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</si>
  <si>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</si>
  <si>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</si>
  <si>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</si>
  <si>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</si>
  <si>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</si>
  <si>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</si>
  <si>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</si>
  <si>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</si>
  <si>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</si>
  <si>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</si>
  <si>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</si>
  <si>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</si>
  <si>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</si>
  <si>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</si>
  <si>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</si>
  <si>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</si>
  <si>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</si>
  <si>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</si>
  <si>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</si>
  <si>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</si>
  <si>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</si>
  <si>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</si>
  <si>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</si>
  <si>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</si>
  <si>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</si>
  <si>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</si>
  <si>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</si>
  <si>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</si>
  <si>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</si>
  <si>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</si>
  <si>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</si>
  <si>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</si>
  <si>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</si>
  <si>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</si>
  <si>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</si>
  <si>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</si>
  <si>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</si>
  <si>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</si>
  <si>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</si>
  <si>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</si>
  <si>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</si>
  <si>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</si>
  <si>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</si>
  <si>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</si>
  <si>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</si>
  <si>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</si>
  <si>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</si>
  <si>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</si>
  <si>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</si>
  <si>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</si>
  <si>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</si>
  <si>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</si>
  <si>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</si>
  <si>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</si>
  <si>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</si>
  <si>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</si>
  <si>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</si>
  <si>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</si>
  <si>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</si>
  <si>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</si>
  <si>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</si>
  <si>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</si>
  <si>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</si>
  <si>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</si>
  <si>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</si>
  <si>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</si>
  <si>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</si>
  <si>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</si>
  <si>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</si>
  <si>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</si>
  <si>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</si>
  <si>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</si>
  <si>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</si>
  <si>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</si>
  <si>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</si>
  <si>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</si>
  <si>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</si>
  <si>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</si>
  <si>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</si>
  <si>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</si>
  <si>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</si>
  <si>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</si>
  <si>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</si>
  <si>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</si>
  <si>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</si>
  <si>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</si>
  <si>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</si>
  <si>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</si>
  <si>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</si>
  <si>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</si>
  <si>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</si>
  <si>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</si>
  <si>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</si>
  <si>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</si>
  <si>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</si>
  <si>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</si>
  <si>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</si>
  <si>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</si>
  <si>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</si>
  <si>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</si>
  <si>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</si>
  <si>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</si>
  <si>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</si>
  <si>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</si>
  <si>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</si>
  <si>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</si>
  <si>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</si>
  <si>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</si>
  <si>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</si>
  <si>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</si>
  <si>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</si>
  <si>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</si>
  <si>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</si>
  <si>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</si>
  <si>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</si>
  <si>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</si>
  <si>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</si>
  <si>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</si>
  <si>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</si>
  <si>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</si>
  <si>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</si>
  <si>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</si>
  <si>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</si>
  <si>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</si>
  <si>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</si>
  <si>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</si>
  <si>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</si>
  <si>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</si>
  <si>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</si>
  <si>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</si>
  <si>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</si>
  <si>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</si>
  <si>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</si>
  <si>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</si>
  <si>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</si>
  <si>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</si>
  <si>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</si>
  <si>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</si>
  <si>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</si>
  <si>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</si>
  <si>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</si>
  <si>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</si>
  <si>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</si>
  <si>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</si>
  <si>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</si>
  <si>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</si>
  <si>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</si>
  <si>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</si>
  <si>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</si>
  <si>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</si>
  <si>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</si>
  <si>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</si>
  <si>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</si>
  <si>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</si>
  <si>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</si>
  <si>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</si>
  <si>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</si>
  <si>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</si>
  <si>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</si>
  <si>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</si>
  <si>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</si>
  <si>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</si>
  <si>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</si>
  <si>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</si>
  <si>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</si>
  <si>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</si>
  <si>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</si>
  <si>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</si>
  <si>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</si>
  <si>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</si>
  <si>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</si>
  <si>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</si>
  <si>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</si>
  <si>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</si>
  <si>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</si>
  <si>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</si>
  <si>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</si>
  <si>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</si>
  <si>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</si>
  <si>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</si>
  <si>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</si>
  <si>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</si>
  <si>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</si>
  <si>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</si>
  <si>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</si>
  <si>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</si>
  <si>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</si>
  <si>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</si>
  <si>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</si>
  <si>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</si>
  <si>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</si>
  <si>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</si>
  <si>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</si>
  <si>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</si>
  <si>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</si>
  <si>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</si>
  <si>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</si>
  <si>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</si>
  <si>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</si>
  <si>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</si>
  <si>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</si>
  <si>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</si>
  <si>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</si>
  <si>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</si>
  <si>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</si>
  <si>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</si>
  <si>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</si>
  <si>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</si>
  <si>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</si>
  <si>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</si>
  <si>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</si>
  <si>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</si>
  <si>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</si>
  <si>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</si>
  <si>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</si>
  <si>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</si>
  <si>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</si>
  <si>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</si>
  <si>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</si>
  <si>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</si>
  <si>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</si>
  <si>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</si>
  <si>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</si>
  <si>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</si>
  <si>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</si>
  <si>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</si>
  <si>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</si>
  <si>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</si>
  <si>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</si>
  <si>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</si>
  <si>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</si>
  <si>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</si>
  <si>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</si>
  <si>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</si>
  <si>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</si>
  <si>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</si>
  <si>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</si>
  <si>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</si>
  <si>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</si>
  <si>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</si>
  <si>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</si>
  <si>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</si>
  <si>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</si>
  <si>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</si>
  <si>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</si>
  <si>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</si>
  <si>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</si>
  <si>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</si>
  <si>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</si>
  <si>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</si>
  <si>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</si>
  <si>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</si>
  <si>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</si>
  <si>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</si>
  <si>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</si>
  <si>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</si>
  <si>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</si>
  <si>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</si>
  <si>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</si>
  <si>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</si>
  <si>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</si>
  <si>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</si>
  <si>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</si>
  <si>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</si>
  <si>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</si>
  <si>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</si>
  <si>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</si>
  <si>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</si>
  <si>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</si>
  <si>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</si>
  <si>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</si>
  <si>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</si>
  <si>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</si>
  <si>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</si>
  <si>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</si>
  <si>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</si>
  <si>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</si>
  <si>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</si>
  <si>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</si>
  <si>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</si>
  <si>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</si>
  <si>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</si>
  <si>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</si>
  <si>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</si>
  <si>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</si>
  <si>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</si>
  <si>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</si>
  <si>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</si>
  <si>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</si>
  <si>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</si>
  <si>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</si>
  <si>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</si>
  <si>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</si>
  <si>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</si>
  <si>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</si>
  <si>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</si>
  <si>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</si>
  <si>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</si>
  <si>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</si>
  <si>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</si>
  <si>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</si>
  <si>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</si>
  <si>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</si>
  <si>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</si>
  <si>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</si>
  <si>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</si>
  <si>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</si>
  <si>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</si>
  <si>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</si>
  <si>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</si>
  <si>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</si>
  <si>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</si>
  <si>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</si>
  <si>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</si>
  <si>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</si>
  <si>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</si>
  <si>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</si>
  <si>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</si>
  <si>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</si>
  <si>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</si>
  <si>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</si>
  <si>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</si>
  <si>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</si>
  <si>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</si>
  <si>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</si>
  <si>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</si>
  <si>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</si>
  <si>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</si>
  <si>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</si>
  <si>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</si>
  <si>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</si>
  <si>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</si>
  <si>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</si>
  <si>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</si>
  <si>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</si>
  <si>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</si>
  <si>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</si>
  <si>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</si>
  <si>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</si>
  <si>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</si>
  <si>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</si>
  <si>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</si>
  <si>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</si>
  <si>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</si>
  <si>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</si>
  <si>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</si>
  <si>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</si>
  <si>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</si>
  <si>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</si>
  <si>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</si>
  <si>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</si>
  <si>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</si>
  <si>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</si>
  <si>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</si>
  <si>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</si>
  <si>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</si>
  <si>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</si>
  <si>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</si>
  <si>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</si>
  <si>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</si>
  <si>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</si>
  <si>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</si>
  <si>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</si>
  <si>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</si>
  <si>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</si>
  <si>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</si>
  <si>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</si>
  <si>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</si>
  <si>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</si>
  <si>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</si>
  <si>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</si>
  <si>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</si>
  <si>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</si>
  <si>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</si>
  <si>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</si>
  <si>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</si>
  <si>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</si>
  <si>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</si>
  <si>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</si>
  <si>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</si>
  <si>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</si>
  <si>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</si>
  <si>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</si>
  <si>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</si>
  <si>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</si>
  <si>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</si>
  <si>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</si>
  <si>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</si>
  <si>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</si>
  <si>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</si>
  <si>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</si>
  <si>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</si>
  <si>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</si>
  <si>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</si>
  <si>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</si>
  <si>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</si>
  <si>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</si>
  <si>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</si>
  <si>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</si>
  <si>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</si>
  <si>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</si>
  <si>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</si>
  <si>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</si>
  <si>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</si>
  <si>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</si>
  <si>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</si>
  <si>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</si>
  <si>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</si>
  <si>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</si>
  <si>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</si>
  <si>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</si>
  <si>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</si>
  <si>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</si>
  <si>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</si>
  <si>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</si>
  <si>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</si>
  <si>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</si>
  <si>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</si>
  <si>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</si>
  <si>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</si>
  <si>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</si>
  <si>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</si>
  <si>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</si>
  <si>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</si>
  <si>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</si>
  <si>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</si>
  <si>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</si>
  <si>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</si>
  <si>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</si>
  <si>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</si>
  <si>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</si>
  <si>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</si>
  <si>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</si>
  <si>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</si>
  <si>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</si>
  <si>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</si>
  <si>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</si>
  <si>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</si>
  <si>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</si>
  <si>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</si>
  <si>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</si>
  <si>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</si>
  <si>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</si>
  <si>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</si>
  <si>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</si>
  <si>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</si>
  <si>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</si>
  <si>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</si>
  <si>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</si>
  <si>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</si>
  <si>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</si>
  <si>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</si>
  <si>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</si>
  <si>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</si>
  <si>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</si>
  <si>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</si>
  <si>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</si>
  <si>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</si>
  <si>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</si>
  <si>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</si>
  <si>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</si>
  <si>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</si>
  <si>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</si>
  <si>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</si>
  <si>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</si>
  <si>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</si>
  <si>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</si>
  <si>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</si>
  <si>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</si>
  <si>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</si>
  <si>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</si>
  <si>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</si>
  <si>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</si>
  <si>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</si>
  <si>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</si>
  <si>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</si>
  <si>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</si>
  <si>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</si>
  <si>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</si>
  <si>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</si>
  <si>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</si>
  <si>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</si>
  <si>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</si>
  <si>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</si>
  <si>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</si>
  <si>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</si>
  <si>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</si>
  <si>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</si>
  <si>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</si>
  <si>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</si>
  <si>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</si>
  <si>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</si>
  <si>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</si>
  <si>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</si>
  <si>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</si>
  <si>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</si>
  <si>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</si>
  <si>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</si>
  <si>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</si>
  <si>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</si>
  <si>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</si>
  <si>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</si>
  <si>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</si>
  <si>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</si>
  <si>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</si>
  <si>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</si>
  <si>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</si>
  <si>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</si>
  <si>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</si>
  <si>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</si>
  <si>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</si>
  <si>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</si>
  <si>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</si>
  <si>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</si>
  <si>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</si>
  <si>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</si>
  <si>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</si>
  <si>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</si>
  <si>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</si>
  <si>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</si>
  <si>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</si>
  <si>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</si>
  <si>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</si>
  <si>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</si>
  <si>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</si>
  <si>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</si>
  <si>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</si>
  <si>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</si>
  <si>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</si>
  <si>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</si>
  <si>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</si>
  <si>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</si>
  <si>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</si>
  <si>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</si>
  <si>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</si>
  <si>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</si>
  <si>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</si>
  <si>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</si>
  <si>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</si>
  <si>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</si>
  <si>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</si>
  <si>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</si>
  <si>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</si>
  <si>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</si>
  <si>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</si>
  <si>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</si>
  <si>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</si>
  <si>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</si>
  <si>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</si>
  <si>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</si>
  <si>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</si>
  <si>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</si>
  <si>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</si>
  <si>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</si>
  <si>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</si>
  <si>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</si>
  <si>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</si>
  <si>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</si>
  <si>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</si>
  <si>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</si>
  <si>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</si>
  <si>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</si>
  <si>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</si>
  <si>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</si>
  <si>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</si>
  <si>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</si>
  <si>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</si>
  <si>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</si>
  <si>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</si>
  <si>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</si>
  <si>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</si>
  <si>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</si>
  <si>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</si>
  <si>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</si>
  <si>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</si>
  <si>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</si>
  <si>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</si>
  <si>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</si>
  <si>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</si>
  <si>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</si>
  <si>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</si>
  <si>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</si>
  <si>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</si>
  <si>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</si>
  <si>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</si>
  <si>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</si>
  <si>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</si>
  <si>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</si>
  <si>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</si>
  <si>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</si>
  <si>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</si>
  <si>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</si>
  <si>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</si>
  <si>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</si>
  <si>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</si>
  <si>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</si>
  <si>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</si>
  <si>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</si>
  <si>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</si>
  <si>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</si>
  <si>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</si>
  <si>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</si>
  <si>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</si>
  <si>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</si>
  <si>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</si>
  <si>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</si>
  <si>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</si>
  <si>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</si>
  <si>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</si>
  <si>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</si>
  <si>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</si>
  <si>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</si>
  <si>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</si>
  <si>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</si>
  <si>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</si>
  <si>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</si>
  <si>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</si>
  <si>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</si>
  <si>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</si>
  <si>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</si>
  <si>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</si>
  <si>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</si>
  <si>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</si>
  <si>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</si>
  <si>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</si>
  <si>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</si>
  <si>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</si>
  <si>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</si>
  <si>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</si>
  <si>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</si>
  <si>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</si>
  <si>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</si>
  <si>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</si>
  <si>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</si>
  <si>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</si>
  <si>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</si>
  <si>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</si>
  <si>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</si>
  <si>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</si>
  <si>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</si>
  <si>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</si>
  <si>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</si>
  <si>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</si>
  <si>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</si>
  <si>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</si>
  <si>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</si>
  <si>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</si>
  <si>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</si>
  <si>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</si>
  <si>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</si>
  <si>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</si>
  <si>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</si>
  <si>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</si>
  <si>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</si>
  <si>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</si>
  <si>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</si>
  <si>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</si>
  <si>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</si>
  <si>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</si>
  <si>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</si>
  <si>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</si>
  <si>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</si>
  <si>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</si>
  <si>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</si>
  <si>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</si>
  <si>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</si>
  <si>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</si>
  <si>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</si>
  <si>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</si>
  <si>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</si>
  <si>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</si>
  <si>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</si>
  <si>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</si>
  <si>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</si>
  <si>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</si>
  <si>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</si>
  <si>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</si>
  <si>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</si>
  <si>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</si>
  <si>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</si>
  <si>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</si>
  <si>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</si>
  <si>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</si>
  <si>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</si>
  <si>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</si>
  <si>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</si>
  <si>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</si>
  <si>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</si>
  <si>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</si>
  <si>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</si>
  <si>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</si>
  <si>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</si>
  <si>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</si>
  <si>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</si>
  <si>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</si>
  <si>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</si>
  <si>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</si>
  <si>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</si>
  <si>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</si>
  <si>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</si>
  <si>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</si>
  <si>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</si>
  <si>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</si>
  <si>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</si>
  <si>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</si>
  <si>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</si>
  <si>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</si>
  <si>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</si>
  <si>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</si>
  <si>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</si>
  <si>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</si>
  <si>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</si>
  <si>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</si>
  <si>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</si>
  <si>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</si>
  <si>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</si>
  <si>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</si>
  <si>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</si>
  <si>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</si>
  <si>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</si>
  <si>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</si>
  <si>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</si>
  <si>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</si>
  <si>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</si>
  <si>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</si>
  <si>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</si>
  <si>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</si>
  <si>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</si>
  <si>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</si>
  <si>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</si>
  <si>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</si>
  <si>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</si>
  <si>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</si>
  <si>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</si>
  <si>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</si>
  <si>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</si>
  <si>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</si>
  <si>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</si>
  <si>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</si>
  <si>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</si>
  <si>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</si>
  <si>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</si>
  <si>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</si>
  <si>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</si>
  <si>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</si>
  <si>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</si>
  <si>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</si>
  <si>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</si>
  <si>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</si>
  <si>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</si>
  <si>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</si>
  <si>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</si>
  <si>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</si>
  <si>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</si>
  <si>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</si>
  <si>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</si>
  <si>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</si>
  <si>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</si>
  <si>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</si>
  <si>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</si>
  <si>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</si>
  <si>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</si>
  <si>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</si>
  <si>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</si>
  <si>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</si>
  <si>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</si>
  <si>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</si>
  <si>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</si>
  <si>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</si>
  <si>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</si>
  <si>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</si>
  <si>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</si>
  <si>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</si>
  <si>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</si>
  <si>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</si>
  <si>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</si>
  <si>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</si>
  <si>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</si>
  <si>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</si>
  <si>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</si>
  <si>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</si>
  <si>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</si>
  <si>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</si>
  <si>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</si>
  <si>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</si>
  <si>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</si>
  <si>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</si>
  <si>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</si>
  <si>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</si>
  <si>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</si>
  <si>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</si>
  <si>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</si>
  <si>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</si>
  <si>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</si>
  <si>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</si>
  <si>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</si>
  <si>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</si>
  <si>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</si>
  <si>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</si>
  <si>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</si>
  <si>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</si>
  <si>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</si>
  <si>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</si>
  <si>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</si>
  <si>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</si>
  <si>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</si>
  <si>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</si>
  <si>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</si>
  <si>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</si>
  <si>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</si>
  <si>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</si>
  <si>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</si>
  <si>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</si>
  <si>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</si>
  <si>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</si>
  <si>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</si>
  <si>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</si>
  <si>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</si>
  <si>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</si>
  <si>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</si>
  <si>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</si>
  <si>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</si>
  <si>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</si>
  <si>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</si>
  <si>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</si>
  <si>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</si>
  <si>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</si>
  <si>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</si>
  <si>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</si>
  <si>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</si>
  <si>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</si>
  <si>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</si>
  <si>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</si>
  <si>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</si>
  <si>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</si>
  <si>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</si>
  <si>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</si>
  <si>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</si>
  <si>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</si>
  <si>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</si>
  <si>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</si>
  <si>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</si>
  <si>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</si>
  <si>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</si>
  <si>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</si>
  <si>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</si>
  <si>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</si>
  <si>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</si>
  <si>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</si>
  <si>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</si>
  <si>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</si>
  <si>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</si>
  <si>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</si>
  <si>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</si>
  <si>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</si>
  <si>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</si>
  <si>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</si>
  <si>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</si>
  <si>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</si>
  <si>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</si>
  <si>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</si>
  <si>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</si>
  <si>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</si>
  <si>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</si>
  <si>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</si>
  <si>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</si>
  <si>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</si>
  <si>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</si>
  <si>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</si>
  <si>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</si>
  <si>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</si>
  <si>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</si>
  <si>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</si>
  <si>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</si>
  <si>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</si>
  <si>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</si>
  <si>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</si>
  <si>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</si>
  <si>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</si>
  <si>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</si>
  <si>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</si>
  <si>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</si>
  <si>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</si>
  <si>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</si>
  <si>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</si>
  <si>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</si>
  <si>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</si>
  <si>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</si>
  <si>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</si>
  <si>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</si>
  <si>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</si>
  <si>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</si>
  <si>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</si>
  <si>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</si>
  <si>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</si>
  <si>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</si>
  <si>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</si>
  <si>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</si>
  <si>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</si>
  <si>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</si>
  <si>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</si>
  <si>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</si>
  <si>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</si>
  <si>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</si>
  <si>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</si>
  <si>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</si>
  <si>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</si>
  <si>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</si>
  <si>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</si>
  <si>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</si>
  <si>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</si>
  <si>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</si>
  <si>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</si>
  <si>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</si>
  <si>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</si>
  <si>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</si>
  <si>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</si>
  <si>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</si>
  <si>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</si>
  <si>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</si>
  <si>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</si>
  <si>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</si>
  <si>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</si>
  <si>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</si>
  <si>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</si>
  <si>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</si>
  <si>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</si>
  <si>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</si>
  <si>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</si>
  <si>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</si>
  <si>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</si>
  <si>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</si>
  <si>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</si>
  <si>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</si>
  <si>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</si>
  <si>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</si>
  <si>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</si>
  <si>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</si>
  <si>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</si>
  <si>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</si>
  <si>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</si>
  <si>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</si>
  <si>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</si>
  <si>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</si>
  <si>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</si>
  <si>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</si>
  <si>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</si>
  <si>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</si>
  <si>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</si>
  <si>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</si>
  <si>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</si>
  <si>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</si>
  <si>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</si>
  <si>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</si>
  <si>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</si>
  <si>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</si>
  <si>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</si>
  <si>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</si>
  <si>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</si>
  <si>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</si>
  <si>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</si>
  <si>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</si>
  <si>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</si>
  <si>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</si>
  <si>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</si>
  <si>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</si>
  <si>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</si>
  <si>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</si>
  <si>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</si>
  <si>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</si>
  <si>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</si>
  <si>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</si>
  <si>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</si>
  <si>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</si>
  <si>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</si>
  <si>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</si>
  <si>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</si>
  <si>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</si>
  <si>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</si>
  <si>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</si>
  <si>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</si>
  <si>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</si>
  <si>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</si>
  <si>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</si>
  <si>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</si>
  <si>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</si>
  <si>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</si>
  <si>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</si>
  <si>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</si>
  <si>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</si>
  <si>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</si>
  <si>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</si>
  <si>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</si>
  <si>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</si>
  <si>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</si>
  <si>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</si>
  <si>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</si>
  <si>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</si>
  <si>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</si>
  <si>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</si>
  <si>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</si>
  <si>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</si>
  <si>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</si>
  <si>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</si>
  <si>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</si>
  <si>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</si>
  <si>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</si>
  <si>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</si>
  <si>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</si>
  <si>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</si>
  <si>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</si>
  <si>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</si>
  <si>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</si>
  <si>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</si>
  <si>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</si>
  <si>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</si>
  <si>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</si>
  <si>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</si>
  <si>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</si>
  <si>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</si>
  <si>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</si>
  <si>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</si>
  <si>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</si>
  <si>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</si>
  <si>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</si>
  <si>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</si>
  <si>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</si>
  <si>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</si>
  <si>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</si>
  <si>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</si>
  <si>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</si>
  <si>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</si>
  <si>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</si>
  <si>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</si>
  <si>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</si>
  <si>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</si>
  <si>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</si>
  <si>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</si>
  <si>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</si>
  <si>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</si>
  <si>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</si>
  <si>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</si>
  <si>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</si>
  <si>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</si>
  <si>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</si>
  <si>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</si>
  <si>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</si>
  <si>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</si>
  <si>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</si>
  <si>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</si>
  <si>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</si>
  <si>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</si>
  <si>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</si>
  <si>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</si>
  <si>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</si>
  <si>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</si>
  <si>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</si>
  <si>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</si>
  <si>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</si>
  <si>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</si>
  <si>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</si>
  <si>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</si>
  <si>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</si>
  <si>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</si>
  <si>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</si>
  <si>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</si>
  <si>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</si>
  <si>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</si>
  <si>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</si>
  <si>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</si>
  <si>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</si>
  <si>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</si>
  <si>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</si>
  <si>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</si>
  <si>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</si>
  <si>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</si>
  <si>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</si>
  <si>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</si>
  <si>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</si>
  <si>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</si>
  <si>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</si>
  <si>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</si>
  <si>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</si>
  <si>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</si>
  <si>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</si>
  <si>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</si>
  <si>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</si>
  <si>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</si>
  <si>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</si>
  <si>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</si>
  <si>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</si>
  <si>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</si>
  <si>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</si>
  <si>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</si>
  <si>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</si>
  <si>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</si>
  <si>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</si>
  <si>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</si>
  <si>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</si>
  <si>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</si>
  <si>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</si>
  <si>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</si>
  <si>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</si>
  <si>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</si>
  <si>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</si>
  <si>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</si>
  <si>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</si>
  <si>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</si>
  <si>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</si>
  <si>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</si>
  <si>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</si>
  <si>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</si>
  <si>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</si>
  <si>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</si>
  <si>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</si>
  <si>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</si>
  <si>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</si>
  <si>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</si>
  <si>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</si>
  <si>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</si>
  <si>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</si>
  <si>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</si>
  <si>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</si>
  <si>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</si>
  <si>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</si>
  <si>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</si>
  <si>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</si>
  <si>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</si>
  <si>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</si>
  <si>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</si>
  <si>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</si>
  <si>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</si>
  <si>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</si>
  <si>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</si>
  <si>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</si>
  <si>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</si>
  <si>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</si>
  <si>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</si>
  <si>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</si>
  <si>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</si>
  <si>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</si>
  <si>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</si>
  <si>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</si>
  <si>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</si>
  <si>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</si>
  <si>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</si>
  <si>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</si>
  <si>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</si>
  <si>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</si>
  <si>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</si>
  <si>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</si>
  <si>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</si>
  <si>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</si>
  <si>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</si>
  <si>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</si>
  <si>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</si>
  <si>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</si>
  <si>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</si>
  <si>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</si>
  <si>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</si>
  <si>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</si>
  <si>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</si>
  <si>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</si>
  <si>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</si>
  <si>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</si>
  <si>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</si>
  <si>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</si>
  <si>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</si>
  <si>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</si>
  <si>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</si>
  <si>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</si>
  <si>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</si>
  <si>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</si>
  <si>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</si>
  <si>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</si>
  <si>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</si>
  <si>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</si>
  <si>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</si>
  <si>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</si>
  <si>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</si>
  <si>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</si>
  <si>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</si>
  <si>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</si>
  <si>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</si>
  <si>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</si>
  <si>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</si>
  <si>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</si>
  <si>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</si>
  <si>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</si>
  <si>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</si>
  <si>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</si>
  <si>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</si>
  <si>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</si>
  <si>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</si>
  <si>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</si>
  <si>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</si>
  <si>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</si>
  <si>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</si>
  <si>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</si>
  <si>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</si>
  <si>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</si>
  <si>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</si>
  <si>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</si>
  <si>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</si>
  <si>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</si>
  <si>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</si>
  <si>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</si>
  <si>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</si>
  <si>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</si>
  <si>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</si>
  <si>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</si>
  <si>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</si>
  <si>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</si>
  <si>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</si>
  <si>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</si>
  <si>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</si>
  <si>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</si>
  <si>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</si>
  <si>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</si>
  <si>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</si>
  <si>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</si>
  <si>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</si>
  <si>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</si>
  <si>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</si>
  <si>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</si>
  <si>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</si>
  <si>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</si>
  <si>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</si>
  <si>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</si>
  <si>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</si>
  <si>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</si>
  <si>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</si>
  <si>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</si>
  <si>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</si>
  <si>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</si>
  <si>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</si>
  <si>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</si>
  <si>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</si>
  <si>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</si>
  <si>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</si>
  <si>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</si>
  <si>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</si>
  <si>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</si>
  <si>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</si>
  <si>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</si>
  <si>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</si>
  <si>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</si>
  <si>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</si>
  <si>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</si>
  <si>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</si>
  <si>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</si>
  <si>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</si>
  <si>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</si>
  <si>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</si>
  <si>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</si>
  <si>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</si>
  <si>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</si>
  <si>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</si>
  <si>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</si>
  <si>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</si>
  <si>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</si>
  <si>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</si>
  <si>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</si>
  <si>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</si>
  <si>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</si>
  <si>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</si>
  <si>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</si>
  <si>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</si>
  <si>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</si>
  <si>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</si>
  <si>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</si>
  <si>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</si>
  <si>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</si>
  <si>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</si>
  <si>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</si>
  <si>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</si>
  <si>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</si>
  <si>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</si>
  <si>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</si>
  <si>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</si>
  <si>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</si>
  <si>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</si>
  <si>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</si>
  <si>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</si>
  <si>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</si>
  <si>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</si>
  <si>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</si>
  <si>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</si>
  <si>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</si>
  <si>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</si>
  <si>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</si>
  <si>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</si>
  <si>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</si>
  <si>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</si>
  <si>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</si>
  <si>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</si>
  <si>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</si>
  <si>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</si>
  <si>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</si>
  <si>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</si>
  <si>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</si>
  <si>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</si>
  <si>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</si>
  <si>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</si>
  <si>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</si>
  <si>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</si>
  <si>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</si>
  <si>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</si>
  <si>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</si>
  <si>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</si>
  <si>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</si>
  <si>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</si>
  <si>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</si>
  <si>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</si>
  <si>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</si>
  <si>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</si>
  <si>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</si>
  <si>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</si>
  <si>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</si>
  <si>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</si>
  <si>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</si>
  <si>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</si>
  <si>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</si>
  <si>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</si>
  <si>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</si>
  <si>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</si>
  <si>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</si>
  <si>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</si>
  <si>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</si>
  <si>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</si>
  <si>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</si>
  <si>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</si>
  <si>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</si>
  <si>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</si>
  <si>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</si>
  <si>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</si>
  <si>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</si>
  <si>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</si>
  <si>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</si>
  <si>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</si>
  <si>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</si>
  <si>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</si>
  <si>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</si>
  <si>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</si>
  <si>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</si>
  <si>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</si>
  <si>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</si>
  <si>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</si>
  <si>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</si>
  <si>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</si>
  <si>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</si>
  <si>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</si>
  <si>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</si>
  <si>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</si>
  <si>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</si>
  <si>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</si>
  <si>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</si>
  <si>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</si>
  <si>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</si>
  <si>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</si>
  <si>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</si>
  <si>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</si>
  <si>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</si>
  <si>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</si>
  <si>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</si>
  <si>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</si>
  <si>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</si>
  <si>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</si>
  <si>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</si>
  <si>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</si>
  <si>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</si>
  <si>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</si>
  <si>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</si>
  <si>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</si>
  <si>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</si>
  <si>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</si>
  <si>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</si>
  <si>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</si>
  <si>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</si>
  <si>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</si>
  <si>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</si>
  <si>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</si>
  <si>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</si>
  <si>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</si>
  <si>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</si>
  <si>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</si>
  <si>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</si>
  <si>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</si>
  <si>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</si>
  <si>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</si>
  <si>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</si>
  <si>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</si>
  <si>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</si>
  <si>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</si>
  <si>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</si>
  <si>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</si>
  <si>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</si>
  <si>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</si>
  <si>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</si>
  <si>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</si>
  <si>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</si>
  <si>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</si>
  <si>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</si>
  <si>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</si>
  <si>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</si>
  <si>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</si>
  <si>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</si>
  <si>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</si>
  <si>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</si>
  <si>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</si>
  <si>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</si>
  <si>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</si>
  <si>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</si>
  <si>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</si>
  <si>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</si>
  <si>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</si>
  <si>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</si>
  <si>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</si>
  <si>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</si>
  <si>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</si>
  <si>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</si>
  <si>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</si>
  <si>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</si>
  <si>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</si>
  <si>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</si>
  <si>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</si>
  <si>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</si>
  <si>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</si>
  <si>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</si>
  <si>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</si>
  <si>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</si>
  <si>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</si>
  <si>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</si>
  <si>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</si>
  <si>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</si>
  <si>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</si>
  <si>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</si>
  <si>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</si>
  <si>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</si>
  <si>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</si>
  <si>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</si>
  <si>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</si>
  <si>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</si>
  <si>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</si>
  <si>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</si>
  <si>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</si>
  <si>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</si>
  <si>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</si>
  <si>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</si>
  <si>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</si>
  <si>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</si>
  <si>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</si>
  <si>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</si>
  <si>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</si>
  <si>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</si>
  <si>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</si>
  <si>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</si>
  <si>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</si>
  <si>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</si>
  <si>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</si>
  <si>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</si>
  <si>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</si>
  <si>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</si>
  <si>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</si>
  <si>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</si>
  <si>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</si>
  <si>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</si>
  <si>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</si>
  <si>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</si>
  <si>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</si>
  <si>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</si>
  <si>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</si>
  <si>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</si>
  <si>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</si>
  <si>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</si>
  <si>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</si>
  <si>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</si>
  <si>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</si>
  <si>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</si>
  <si>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</si>
  <si>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</si>
  <si>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</si>
  <si>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</si>
  <si>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</si>
  <si>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</si>
  <si>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</si>
  <si>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</si>
  <si>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</si>
  <si>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</si>
  <si>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</si>
  <si>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</si>
  <si>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</si>
  <si>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</si>
  <si>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</si>
  <si>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</si>
  <si>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</si>
  <si>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</si>
  <si>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</si>
  <si>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</si>
  <si>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</si>
  <si>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</si>
  <si>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</si>
  <si>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</si>
  <si>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</si>
  <si>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</si>
  <si>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</si>
  <si>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</si>
  <si>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</si>
  <si>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</si>
  <si>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</si>
  <si>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</si>
  <si>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</si>
  <si>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</si>
  <si>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</si>
  <si>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</si>
  <si>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</si>
  <si>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</si>
  <si>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</si>
  <si>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</si>
  <si>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</si>
  <si>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</si>
  <si>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</si>
  <si>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</si>
  <si>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</si>
  <si>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</si>
  <si>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</si>
  <si>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</si>
  <si>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</si>
  <si>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</si>
  <si>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</si>
  <si>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</si>
  <si>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</si>
  <si>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</si>
  <si>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</si>
  <si>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</si>
  <si>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</si>
  <si>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</si>
  <si>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</si>
  <si>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</si>
  <si>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</si>
  <si>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</si>
  <si>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</si>
  <si>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</si>
  <si>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</si>
  <si>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</si>
  <si>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</si>
  <si>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</si>
  <si>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</si>
  <si>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</si>
  <si>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</si>
  <si>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</si>
  <si>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</si>
  <si>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</si>
  <si>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</si>
  <si>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</si>
  <si>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</si>
  <si>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</si>
  <si>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</si>
  <si>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</si>
  <si>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</si>
  <si>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</si>
  <si>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</si>
  <si>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</si>
  <si>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</si>
  <si>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</si>
  <si>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</si>
  <si>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</si>
  <si>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</si>
  <si>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</si>
  <si>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</si>
  <si>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</si>
  <si>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</si>
  <si>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</si>
  <si>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</si>
  <si>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</si>
  <si>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</si>
  <si>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</si>
  <si>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</si>
  <si>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</si>
  <si>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</si>
  <si>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</si>
  <si>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</si>
  <si>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</si>
  <si>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</si>
  <si>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</si>
  <si>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</si>
  <si>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</si>
  <si>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</si>
  <si>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</si>
  <si>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</si>
  <si>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</si>
  <si>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</si>
  <si>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</si>
  <si>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</si>
  <si>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</si>
  <si>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</si>
  <si>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</si>
  <si>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</si>
  <si>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</si>
  <si>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</si>
  <si>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</si>
  <si>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</si>
  <si>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</si>
  <si>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</si>
  <si>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</si>
  <si>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</si>
  <si>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</si>
  <si>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</si>
  <si>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</si>
  <si>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</si>
  <si>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</si>
  <si>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</si>
  <si>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</si>
  <si>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</si>
  <si>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</si>
  <si>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</si>
  <si>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</si>
  <si>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</si>
  <si>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</si>
  <si>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</si>
  <si>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</si>
  <si>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</si>
  <si>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</si>
  <si>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</si>
  <si>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</si>
  <si>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</si>
  <si>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</si>
  <si>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</si>
  <si>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</si>
  <si>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</si>
  <si>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</si>
  <si>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</si>
  <si>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</si>
  <si>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</si>
  <si>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</si>
  <si>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</si>
  <si>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</si>
  <si>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</si>
  <si>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</si>
  <si>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</si>
  <si>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</si>
  <si>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</si>
  <si>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</si>
  <si>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</si>
  <si>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</si>
  <si>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</si>
  <si>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</si>
  <si>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</si>
  <si>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</si>
  <si>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</si>
  <si>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</si>
  <si>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</si>
  <si>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</si>
  <si>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</si>
  <si>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</si>
  <si>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</si>
  <si>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</si>
  <si>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</si>
  <si>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</si>
  <si>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</si>
  <si>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</si>
  <si>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</si>
  <si>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</si>
  <si>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</si>
  <si>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</si>
  <si>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</si>
  <si>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</si>
  <si>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</si>
  <si>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</si>
  <si>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</si>
  <si>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</si>
  <si>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</si>
  <si>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</si>
  <si>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</si>
  <si>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</si>
  <si>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</si>
  <si>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</si>
  <si>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</si>
  <si>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</si>
  <si>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</si>
  <si>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</si>
  <si>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</si>
  <si>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</si>
  <si>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</si>
  <si>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</si>
  <si>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</si>
  <si>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</si>
  <si>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</si>
  <si>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</si>
  <si>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</si>
  <si>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</si>
  <si>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</si>
  <si>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</si>
  <si>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</si>
  <si>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</si>
  <si>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</si>
  <si>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</si>
  <si>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</si>
  <si>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</si>
  <si>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</si>
  <si>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</si>
  <si>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</si>
  <si>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</si>
  <si>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</si>
  <si>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</si>
  <si>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</si>
  <si>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</si>
  <si>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</si>
  <si>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</si>
  <si>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</si>
  <si>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</si>
  <si>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</si>
  <si>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</si>
  <si>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</si>
  <si>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</si>
  <si>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</si>
  <si>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</si>
  <si>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</si>
  <si>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</si>
  <si>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</si>
  <si>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</si>
  <si>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</si>
  <si>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</si>
  <si>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</si>
  <si>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</si>
  <si>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</si>
  <si>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</si>
  <si>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</si>
  <si>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</si>
  <si>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</si>
  <si>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</si>
  <si>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</si>
  <si>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</si>
  <si>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</si>
  <si>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</si>
  <si>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</si>
  <si>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</si>
  <si>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</si>
  <si>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</si>
  <si>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</si>
  <si>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</si>
  <si>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</si>
  <si>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</si>
  <si>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</si>
  <si>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</si>
  <si>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</si>
  <si>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</si>
  <si>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</si>
  <si>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</si>
  <si>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</si>
  <si>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</si>
  <si>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</si>
  <si>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</si>
  <si>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</si>
  <si>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</si>
  <si>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</si>
  <si>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</si>
  <si>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</si>
  <si>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</si>
  <si>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</si>
  <si>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</si>
  <si>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</si>
  <si>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</si>
  <si>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</si>
  <si>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</si>
  <si>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</si>
  <si>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</si>
  <si>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</si>
  <si>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</si>
  <si>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</si>
  <si>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</si>
  <si>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</si>
  <si>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</si>
  <si>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</si>
  <si>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</si>
  <si>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</si>
  <si>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</si>
  <si>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</si>
  <si>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</si>
  <si>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</si>
  <si>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</si>
  <si>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</si>
  <si>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</si>
  <si>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</si>
  <si>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</si>
  <si>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</si>
  <si>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</si>
  <si>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</si>
  <si>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</si>
  <si>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</si>
  <si>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</si>
  <si>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</si>
  <si>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</si>
  <si>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</si>
  <si>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</si>
  <si>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</si>
  <si>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</si>
  <si>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</si>
  <si>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</si>
  <si>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</si>
  <si>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</si>
  <si>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</si>
  <si>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</si>
  <si>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</si>
  <si>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</si>
  <si>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</si>
  <si>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</si>
  <si>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</si>
  <si>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</si>
  <si>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</si>
  <si>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</si>
  <si>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</si>
  <si>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</si>
  <si>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</si>
  <si>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</si>
  <si>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</si>
  <si>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</si>
  <si>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</si>
  <si>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</si>
  <si>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</si>
  <si>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</si>
  <si>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</si>
  <si>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</si>
  <si>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</si>
  <si>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</si>
  <si>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</si>
  <si>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</si>
  <si>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</si>
  <si>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</si>
  <si>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</si>
  <si>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</si>
  <si>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</si>
  <si>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</si>
  <si>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</si>
  <si>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</si>
  <si>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</si>
  <si>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</si>
  <si>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</si>
  <si>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</si>
  <si>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</si>
  <si>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</si>
  <si>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</si>
  <si>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</si>
  <si>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</si>
  <si>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</si>
  <si>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</si>
  <si>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</si>
  <si>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</si>
  <si>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</si>
  <si>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</si>
  <si>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</si>
  <si>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</si>
  <si>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</si>
  <si>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</si>
  <si>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</si>
  <si>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</si>
  <si>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</si>
  <si>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</si>
  <si>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</si>
  <si>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</si>
  <si>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</si>
  <si>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</si>
  <si>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</si>
  <si>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</si>
  <si>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</si>
  <si>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</si>
  <si>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</si>
  <si>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</si>
  <si>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</si>
  <si>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</si>
  <si>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</si>
  <si>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</si>
  <si>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</si>
  <si>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</si>
  <si>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</si>
  <si>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</si>
  <si>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</si>
  <si>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</si>
  <si>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</si>
  <si>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</si>
  <si>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</si>
  <si>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</si>
  <si>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</si>
  <si>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</si>
  <si>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</si>
  <si>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</si>
  <si>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</si>
  <si>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</si>
  <si>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</si>
  <si>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</si>
  <si>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</si>
  <si>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</si>
  <si>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</si>
  <si>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</si>
  <si>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</si>
  <si>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</si>
  <si>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</si>
  <si>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</si>
  <si>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</si>
  <si>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</si>
  <si>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</si>
  <si>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</si>
  <si>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</si>
  <si>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</si>
  <si>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</si>
  <si>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</si>
  <si>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</si>
  <si>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</si>
  <si>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</si>
  <si>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</si>
  <si>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</si>
  <si>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</si>
  <si>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</si>
  <si>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</si>
  <si>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</si>
  <si>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</si>
  <si>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</si>
  <si>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</si>
  <si>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</si>
  <si>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</si>
  <si>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</si>
  <si>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</si>
  <si>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</si>
  <si>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</si>
  <si>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</si>
  <si>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</si>
  <si>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</si>
  <si>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</si>
  <si>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</si>
  <si>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</si>
  <si>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</si>
  <si>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</si>
  <si>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</si>
  <si>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</si>
  <si>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</si>
  <si>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</si>
  <si>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</si>
  <si>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</si>
  <si>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</si>
  <si>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</si>
  <si>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</si>
  <si>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</si>
  <si>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</si>
  <si>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</si>
  <si>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</si>
  <si>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</si>
  <si>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</si>
  <si>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</si>
  <si>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</si>
  <si>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</si>
  <si>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</si>
  <si>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</si>
  <si>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</si>
  <si>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</si>
  <si>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</si>
  <si>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</si>
  <si>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</si>
  <si>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</si>
  <si>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</si>
  <si>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</si>
  <si>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</si>
  <si>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</si>
  <si>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</si>
  <si>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</si>
  <si>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</si>
  <si>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</si>
  <si>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</si>
  <si>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</si>
  <si>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</si>
  <si>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</si>
  <si>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</si>
  <si>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</si>
  <si>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</si>
  <si>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</si>
  <si>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</si>
  <si>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</si>
  <si>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</si>
  <si>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</si>
  <si>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</si>
  <si>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</si>
  <si>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</si>
  <si>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</si>
  <si>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</si>
  <si>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</si>
  <si>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</si>
  <si>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</si>
  <si>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</si>
  <si>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</si>
  <si>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</si>
  <si>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</si>
  <si>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</si>
  <si>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</si>
  <si>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</si>
  <si>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</si>
  <si>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</si>
  <si>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</si>
  <si>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</si>
  <si>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</si>
  <si>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</si>
  <si>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</si>
  <si>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</si>
  <si>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</si>
  <si>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</si>
  <si>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</si>
  <si>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</si>
  <si>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</si>
  <si>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</si>
  <si>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</si>
  <si>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</si>
  <si>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</si>
  <si>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</si>
  <si>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</si>
  <si>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</si>
  <si>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</si>
  <si>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</si>
  <si>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</si>
  <si>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</si>
  <si>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</si>
  <si>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</si>
  <si>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</si>
  <si>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</si>
  <si>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</si>
  <si>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</si>
  <si>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</si>
  <si>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</si>
  <si>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</si>
  <si>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</si>
  <si>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</si>
  <si>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</si>
  <si>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</si>
  <si>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</si>
  <si>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</si>
  <si>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</si>
  <si>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</si>
  <si>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</si>
  <si>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</si>
  <si>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</si>
  <si>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</si>
  <si>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</si>
  <si>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</si>
  <si>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</si>
  <si>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</si>
  <si>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</si>
  <si>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</si>
  <si>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</si>
  <si>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</si>
  <si>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</si>
  <si>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</si>
  <si>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</si>
  <si>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</si>
  <si>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</si>
  <si>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</si>
  <si>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</si>
  <si>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</si>
  <si>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</si>
  <si>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</si>
  <si>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</si>
  <si>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</si>
  <si>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</si>
  <si>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</si>
  <si>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</si>
  <si>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</si>
  <si>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</si>
  <si>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</si>
  <si>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</si>
  <si>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</si>
  <si>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</si>
  <si>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</si>
  <si>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</si>
  <si>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</si>
  <si>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</si>
  <si>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</si>
  <si>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</si>
  <si>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</si>
  <si>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</si>
  <si>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</si>
  <si>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</si>
  <si>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</si>
  <si>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</si>
  <si>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</si>
  <si>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</si>
  <si>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</si>
  <si>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</si>
  <si>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</si>
  <si>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</si>
  <si>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</si>
  <si>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</si>
  <si>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</si>
  <si>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</si>
  <si>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</si>
  <si>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</si>
  <si>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</si>
  <si>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</si>
  <si>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</si>
  <si>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</si>
  <si>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</si>
  <si>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</si>
  <si>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</si>
  <si>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</si>
  <si>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</si>
  <si>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</si>
  <si>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</si>
  <si>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</si>
  <si>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</si>
  <si>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</si>
  <si>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</si>
  <si>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</si>
  <si>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</si>
  <si>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</si>
  <si>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</si>
  <si>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</si>
  <si>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</si>
  <si>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</si>
  <si>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</si>
  <si>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</si>
  <si>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</si>
  <si>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</si>
  <si>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</si>
  <si>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</si>
  <si>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</si>
  <si>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</si>
  <si>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</si>
  <si>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</si>
  <si>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</si>
  <si>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</si>
  <si>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</si>
  <si>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</si>
  <si>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</si>
  <si>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</si>
  <si>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</si>
  <si>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</si>
  <si>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</si>
  <si>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</si>
  <si>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</si>
  <si>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</si>
  <si>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</si>
  <si>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</si>
  <si>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</si>
  <si>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</si>
  <si>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</si>
  <si>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</si>
  <si>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</si>
  <si>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</si>
  <si>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</si>
  <si>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</si>
  <si>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</si>
  <si>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</si>
  <si>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</si>
  <si>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</si>
  <si>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</si>
  <si>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</si>
  <si>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</si>
  <si>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</si>
  <si>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</si>
  <si>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</si>
  <si>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</si>
  <si>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</si>
  <si>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</si>
  <si>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</si>
  <si>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</si>
  <si>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</si>
  <si>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</si>
  <si>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</si>
  <si>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</si>
  <si>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</si>
  <si>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</si>
  <si>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</si>
  <si>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</si>
  <si>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</si>
  <si>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</si>
  <si>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</si>
  <si>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</si>
  <si>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</si>
  <si>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</si>
  <si>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</si>
  <si>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</si>
  <si>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</si>
  <si>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</si>
  <si>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</si>
  <si>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</si>
  <si>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</si>
  <si>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</si>
  <si>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</si>
  <si>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</si>
  <si>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</si>
  <si>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</si>
  <si>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</si>
  <si>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</si>
  <si>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</si>
  <si>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</si>
  <si>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</si>
  <si>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</si>
  <si>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</si>
  <si>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</si>
  <si>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</si>
  <si>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</si>
  <si>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</si>
  <si>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</si>
  <si>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</si>
  <si>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</si>
  <si>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</si>
  <si>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</si>
  <si>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</si>
  <si>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</si>
  <si>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</si>
  <si>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</si>
  <si>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</si>
  <si>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</si>
  <si>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</si>
  <si>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</si>
  <si>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</si>
  <si>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</si>
  <si>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</si>
  <si>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</si>
  <si>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</si>
  <si>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</si>
  <si>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</si>
  <si>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</si>
  <si>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</si>
  <si>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</si>
  <si>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</si>
  <si>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</si>
  <si>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</si>
  <si>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</si>
  <si>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</si>
  <si>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</si>
  <si>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</si>
  <si>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</si>
  <si>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</si>
  <si>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</si>
  <si>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</si>
  <si>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</si>
  <si>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</si>
  <si>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</si>
  <si>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</si>
  <si>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</si>
  <si>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</si>
  <si>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</si>
  <si>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</si>
  <si>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</si>
  <si>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</si>
  <si>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</si>
  <si>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</si>
  <si>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</si>
  <si>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</si>
  <si>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</si>
  <si>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</si>
  <si>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</si>
  <si>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</si>
  <si>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</si>
  <si>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</si>
  <si>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</si>
  <si>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</si>
  <si>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</si>
  <si>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</si>
  <si>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</si>
  <si>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</si>
  <si>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</si>
  <si>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</si>
  <si>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</si>
  <si>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</si>
  <si>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</si>
  <si>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</si>
  <si>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</si>
  <si>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</si>
  <si>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</si>
  <si>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</si>
  <si>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</si>
  <si>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</si>
  <si>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</si>
  <si>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</si>
  <si>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</si>
  <si>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</si>
  <si>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</si>
  <si>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</si>
  <si>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</si>
  <si>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</si>
  <si>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</si>
  <si>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</si>
  <si>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</si>
  <si>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</si>
  <si>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</si>
  <si>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</si>
  <si>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</si>
  <si>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</si>
  <si>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</si>
  <si>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</si>
  <si>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</si>
  <si>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</si>
  <si>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</si>
  <si>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</si>
  <si>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</si>
  <si>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</si>
  <si>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</si>
  <si>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</si>
  <si>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</si>
  <si>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</si>
  <si>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</si>
  <si>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</si>
  <si>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</si>
  <si>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</si>
  <si>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</si>
  <si>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</si>
  <si>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</si>
  <si>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</si>
  <si>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</si>
  <si>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</si>
  <si>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</si>
  <si>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</si>
  <si>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</si>
  <si>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</si>
  <si>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</si>
  <si>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</si>
  <si>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</si>
  <si>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</si>
  <si>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</si>
  <si>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</si>
  <si>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</si>
  <si>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</si>
  <si>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</si>
  <si>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</si>
  <si>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</si>
  <si>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</si>
  <si>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</si>
  <si>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</si>
  <si>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</si>
  <si>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</si>
  <si>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</si>
  <si>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</si>
  <si>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</si>
  <si>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</si>
  <si>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</si>
  <si>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</si>
  <si>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</si>
  <si>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</si>
  <si>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</si>
  <si>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</si>
  <si>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</si>
  <si>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</si>
  <si>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</si>
  <si>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</si>
  <si>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</si>
  <si>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</si>
  <si>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</si>
  <si>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</si>
  <si>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</si>
  <si>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</si>
  <si>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</si>
  <si>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</si>
  <si>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</si>
  <si>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</si>
  <si>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</si>
  <si>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</si>
  <si>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</si>
  <si>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</si>
  <si>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</si>
  <si>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</si>
  <si>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</si>
  <si>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</si>
  <si>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</si>
  <si>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</si>
  <si>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</si>
  <si>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</si>
  <si>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</si>
  <si>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</si>
  <si>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</si>
  <si>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</si>
  <si>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</si>
  <si>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</si>
  <si>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</si>
  <si>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</si>
  <si>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</si>
  <si>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</si>
  <si>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</si>
  <si>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</si>
  <si>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</si>
  <si>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</si>
  <si>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</si>
  <si>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</si>
  <si>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</si>
  <si>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</si>
  <si>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</si>
  <si>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</si>
  <si>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</si>
  <si>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</si>
  <si>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</si>
  <si>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</si>
  <si>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</si>
  <si>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</si>
  <si>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</si>
  <si>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</si>
  <si>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</si>
  <si>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</si>
  <si>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</si>
  <si>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</si>
  <si>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</si>
  <si>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</si>
  <si>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</si>
  <si>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</si>
  <si>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</si>
  <si>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</si>
  <si>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</si>
  <si>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</si>
  <si>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</si>
  <si>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</si>
  <si>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</si>
  <si>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</si>
  <si>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</si>
  <si>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</si>
  <si>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</si>
  <si>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</si>
  <si>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</si>
  <si>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</si>
  <si>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</si>
  <si>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</si>
  <si>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</si>
  <si>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</si>
  <si>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</si>
  <si>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</si>
  <si>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</si>
  <si>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</si>
  <si>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</si>
  <si>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</si>
  <si>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</si>
  <si>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</si>
  <si>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</si>
  <si>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</si>
  <si>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</si>
  <si>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</si>
  <si>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</si>
  <si>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</si>
  <si>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</si>
  <si>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</si>
  <si>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</si>
  <si>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</si>
  <si>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</si>
  <si>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</si>
  <si>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</si>
  <si>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</si>
  <si>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</si>
  <si>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</si>
  <si>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</si>
  <si>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</si>
  <si>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</si>
  <si>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</si>
  <si>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</si>
  <si>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</si>
  <si>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</si>
  <si>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</si>
  <si>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</si>
  <si>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</si>
  <si>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</si>
  <si>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</si>
  <si>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</si>
  <si>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</si>
  <si>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</si>
  <si>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</si>
  <si>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</si>
  <si>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</si>
  <si>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</si>
  <si>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</si>
  <si>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</si>
  <si>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</si>
  <si>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</si>
  <si>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</si>
  <si>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</si>
  <si>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</si>
  <si>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</si>
  <si>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</si>
  <si>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</si>
  <si>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</si>
  <si>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</si>
  <si>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</si>
  <si>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</si>
  <si>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</si>
  <si>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</si>
  <si>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</si>
  <si>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</si>
  <si>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</si>
  <si>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</si>
  <si>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</si>
  <si>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</si>
  <si>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</si>
  <si>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</si>
  <si>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</si>
  <si>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</si>
  <si>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</si>
  <si>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</si>
  <si>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</si>
  <si>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</si>
  <si>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</si>
  <si>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</si>
  <si>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</si>
  <si>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</si>
  <si>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</si>
  <si>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</si>
  <si>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</si>
  <si>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</si>
  <si>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</si>
  <si>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</si>
  <si>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</si>
  <si>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</si>
  <si>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</si>
  <si>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</si>
  <si>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</si>
  <si>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</si>
  <si>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</si>
  <si>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</si>
  <si>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</si>
  <si>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</si>
  <si>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</si>
  <si>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</si>
  <si>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</si>
  <si>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</si>
  <si>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</si>
  <si>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</si>
  <si>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</si>
  <si>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</si>
  <si>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</si>
  <si>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</si>
  <si>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</si>
  <si>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</si>
  <si>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</si>
  <si>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</si>
  <si>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</si>
  <si>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</si>
  <si>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</si>
  <si>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</si>
  <si>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</si>
  <si>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</si>
  <si>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</si>
  <si>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</si>
  <si>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</si>
  <si>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</si>
  <si>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</si>
  <si>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</si>
  <si>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</si>
  <si>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</si>
  <si>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</si>
  <si>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</si>
  <si>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</si>
  <si>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</si>
  <si>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</si>
  <si>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</si>
  <si>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</si>
  <si>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</si>
  <si>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</si>
  <si>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</si>
  <si>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</si>
  <si>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</si>
  <si>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</si>
  <si>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</si>
  <si>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</si>
  <si>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</si>
  <si>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</si>
  <si>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</si>
  <si>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</si>
  <si>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</si>
  <si>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</si>
  <si>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</si>
  <si>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</si>
  <si>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</si>
  <si>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</si>
  <si>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</si>
  <si>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</si>
  <si>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</si>
  <si>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</si>
  <si>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</si>
  <si>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</si>
  <si>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</si>
  <si>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</si>
  <si>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</si>
  <si>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</si>
  <si>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</si>
  <si>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</si>
  <si>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</si>
  <si>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</si>
  <si>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</si>
  <si>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</si>
  <si>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</si>
  <si>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</si>
  <si>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</si>
  <si>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</si>
  <si>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</si>
  <si>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</si>
  <si>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</si>
  <si>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</si>
  <si>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</si>
  <si>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</si>
  <si>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</si>
  <si>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</si>
  <si>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</si>
  <si>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</si>
  <si>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</si>
  <si>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</si>
  <si>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</si>
  <si>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</si>
  <si>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</si>
  <si>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</si>
  <si>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</si>
  <si>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</si>
  <si>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</si>
  <si>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</si>
  <si>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</si>
  <si>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</si>
  <si>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</si>
  <si>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</si>
  <si>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</si>
  <si>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</si>
  <si>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</si>
  <si>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</si>
  <si>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</si>
  <si>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</si>
  <si>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</si>
  <si>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</si>
  <si>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</si>
  <si>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</si>
  <si>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</si>
  <si>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</si>
  <si>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</si>
  <si>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</si>
  <si>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</si>
  <si>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</si>
  <si>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</si>
  <si>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</si>
  <si>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</si>
  <si>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</si>
  <si>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</si>
  <si>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</si>
  <si>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</si>
  <si>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</si>
  <si>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</si>
  <si>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</si>
  <si>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</si>
  <si>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</si>
  <si>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</si>
  <si>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</si>
  <si>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</si>
  <si>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</si>
  <si>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</si>
  <si>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</si>
  <si>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</si>
  <si>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</si>
  <si>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</si>
  <si>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</si>
  <si>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</si>
  <si>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</si>
  <si>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</si>
  <si>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</si>
  <si>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</si>
  <si>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</si>
  <si>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</si>
  <si>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</si>
  <si>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</si>
  <si>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</si>
  <si>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</si>
  <si>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</si>
  <si>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</si>
  <si>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</si>
  <si>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</si>
  <si>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</si>
  <si>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</si>
  <si>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</si>
  <si>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</si>
  <si>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</si>
  <si>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</si>
  <si>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</si>
  <si>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</si>
  <si>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</si>
  <si>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</si>
  <si>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</si>
  <si>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</si>
  <si>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</si>
  <si>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</si>
  <si>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</si>
  <si>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</si>
  <si>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</si>
  <si>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</si>
  <si>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</si>
  <si>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</si>
  <si>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</si>
  <si>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</si>
  <si>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</si>
  <si>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</si>
  <si>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</si>
  <si>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</si>
  <si>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</si>
  <si>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</si>
  <si>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</si>
  <si>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</si>
  <si>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</si>
  <si>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</si>
  <si>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</si>
  <si>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</si>
  <si>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</si>
  <si>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</si>
  <si>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</si>
  <si>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</si>
  <si>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</si>
  <si>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</si>
  <si>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</si>
  <si>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</si>
  <si>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</si>
  <si>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</si>
  <si>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</si>
  <si>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</si>
  <si>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</si>
  <si>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</si>
  <si>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</si>
  <si>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</si>
  <si>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</si>
  <si>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</si>
  <si>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</si>
  <si>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</si>
  <si>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</si>
  <si>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</si>
  <si>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</si>
  <si>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</si>
  <si>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</si>
  <si>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</si>
  <si>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</si>
  <si>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</si>
  <si>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</si>
  <si>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</si>
  <si>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</si>
  <si>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</si>
  <si>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</si>
  <si>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</si>
  <si>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</si>
  <si>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</si>
  <si>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</si>
  <si>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</si>
  <si>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</si>
  <si>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</si>
  <si>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</si>
  <si>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</si>
  <si>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</si>
  <si>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</si>
  <si>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</si>
  <si>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</si>
  <si>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</si>
  <si>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</si>
  <si>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</si>
  <si>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</si>
  <si>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</si>
  <si>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</si>
  <si>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</si>
  <si>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</si>
  <si>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</si>
  <si>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</si>
  <si>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</si>
  <si>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</si>
  <si>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</si>
  <si>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</si>
  <si>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</si>
  <si>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</si>
  <si>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</si>
  <si>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</si>
  <si>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</si>
  <si>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</si>
  <si>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</si>
  <si>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</si>
  <si>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</si>
  <si>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</si>
  <si>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</si>
  <si>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</si>
  <si>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</si>
  <si>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</si>
  <si>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</si>
  <si>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</si>
  <si>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</si>
  <si>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</si>
  <si>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</si>
  <si>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</si>
  <si>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</si>
  <si>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</si>
  <si>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</si>
  <si>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</si>
  <si>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</si>
  <si>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</si>
  <si>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</si>
  <si>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</si>
  <si>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</si>
  <si>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</si>
  <si>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</si>
  <si>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</si>
  <si>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</si>
  <si>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</si>
  <si>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</si>
  <si>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</si>
  <si>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</si>
  <si>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</si>
  <si>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</si>
  <si>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</si>
  <si>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</si>
  <si>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</si>
  <si>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</si>
  <si>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</si>
  <si>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</si>
  <si>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</si>
  <si>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</si>
  <si>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</si>
  <si>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</si>
  <si>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</si>
  <si>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</si>
  <si>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</si>
  <si>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</si>
  <si>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</si>
  <si>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</si>
  <si>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</si>
  <si>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</si>
  <si>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</si>
  <si>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</si>
  <si>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</si>
  <si>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</si>
  <si>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</si>
  <si>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</si>
  <si>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</si>
  <si>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</si>
  <si>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</si>
  <si>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</si>
  <si>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</si>
  <si>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</si>
  <si>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</si>
  <si>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</si>
  <si>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</si>
  <si>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</si>
  <si>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</si>
  <si>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</si>
  <si>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</si>
  <si>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</si>
  <si>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</si>
  <si>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</si>
  <si>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</si>
  <si>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</si>
  <si>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</si>
  <si>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</si>
  <si>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</si>
  <si>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</si>
  <si>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</si>
  <si>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</si>
  <si>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</si>
  <si>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</si>
  <si>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</si>
  <si>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</si>
  <si>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</si>
  <si>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</si>
  <si>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</si>
  <si>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</si>
  <si>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</si>
  <si>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</si>
  <si>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</si>
  <si>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</si>
  <si>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</si>
  <si>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</si>
  <si>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</si>
  <si>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</si>
  <si>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</si>
  <si>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</si>
  <si>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</si>
  <si>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</si>
  <si>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</si>
  <si>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</si>
  <si>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</si>
  <si>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</si>
  <si>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</si>
  <si>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</si>
  <si>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</si>
  <si>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</si>
  <si>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</si>
  <si>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</si>
  <si>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</si>
  <si>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</si>
  <si>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</si>
  <si>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</si>
  <si>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</si>
  <si>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</si>
  <si>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</si>
  <si>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</si>
  <si>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</si>
  <si>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</si>
  <si>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</si>
  <si>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</si>
  <si>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</si>
  <si>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</si>
  <si>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</si>
  <si>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</si>
  <si>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</si>
  <si>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</si>
  <si>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</si>
  <si>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</si>
  <si>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</si>
  <si>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</si>
  <si>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</si>
  <si>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</si>
  <si>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</si>
  <si>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</si>
  <si>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</si>
  <si>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</si>
  <si>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</si>
  <si>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</si>
  <si>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</si>
  <si>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</si>
  <si>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</si>
  <si>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</si>
  <si>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</si>
  <si>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</si>
  <si>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</si>
  <si>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</si>
  <si>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</si>
  <si>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</si>
  <si>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</si>
  <si>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</si>
  <si>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</si>
  <si>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</si>
  <si>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</si>
  <si>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</si>
  <si>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</si>
  <si>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</si>
  <si>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</si>
  <si>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</si>
  <si>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</si>
  <si>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</si>
  <si>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</si>
  <si>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</si>
  <si>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</si>
  <si>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</si>
  <si>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</si>
  <si>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</si>
  <si>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</si>
  <si>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</si>
  <si>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</si>
  <si>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</si>
  <si>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</si>
  <si>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</si>
  <si>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</si>
  <si>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</si>
  <si>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</si>
  <si>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</si>
  <si>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</si>
  <si>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</si>
  <si>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</si>
  <si>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</si>
  <si>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</si>
  <si>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</si>
  <si>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</si>
  <si>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</si>
  <si>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</si>
  <si>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</si>
  <si>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</si>
  <si>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</si>
  <si>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</si>
  <si>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</si>
  <si>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</si>
  <si>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</si>
  <si>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</si>
  <si>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</si>
  <si>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</si>
  <si>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</si>
  <si>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</si>
  <si>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</si>
  <si>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</si>
  <si>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</si>
  <si>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</si>
  <si>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</si>
  <si>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</si>
  <si>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</si>
  <si>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</si>
  <si>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</si>
  <si>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</si>
  <si>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</si>
  <si>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</si>
  <si>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</si>
  <si>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</si>
  <si>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</si>
  <si>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</si>
  <si>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</si>
  <si>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</si>
  <si>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</si>
  <si>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</si>
  <si>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</si>
  <si>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</si>
  <si>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</si>
  <si>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</si>
  <si>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</si>
  <si>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</si>
  <si>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</si>
  <si>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</si>
  <si>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</si>
  <si>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</si>
  <si>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</si>
  <si>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</si>
  <si>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</si>
  <si>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</si>
  <si>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</si>
  <si>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</si>
  <si>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</si>
  <si>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</si>
  <si>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</si>
  <si>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</si>
  <si>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</si>
  <si>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</si>
  <si>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</si>
  <si>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</si>
  <si>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</si>
  <si>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</si>
  <si>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</si>
  <si>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</si>
  <si>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</si>
  <si>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</si>
  <si>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</si>
  <si>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</si>
  <si>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</si>
  <si>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</si>
  <si>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</si>
  <si>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</si>
  <si>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</si>
  <si>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</si>
  <si>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</si>
  <si>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</si>
  <si>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</si>
  <si>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</si>
  <si>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</si>
  <si>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</si>
  <si>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</si>
  <si>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</si>
  <si>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</si>
  <si>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</si>
  <si>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</si>
  <si>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</si>
  <si>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</si>
  <si>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</si>
  <si>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</si>
  <si>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</si>
  <si>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</si>
  <si>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</si>
  <si>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</si>
  <si>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</si>
  <si>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</si>
  <si>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</si>
  <si>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</si>
  <si>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</si>
  <si>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</si>
  <si>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</si>
  <si>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</si>
  <si>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</si>
  <si>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</si>
  <si>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</si>
  <si>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</si>
  <si>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</si>
  <si>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</si>
  <si>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</si>
  <si>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</si>
  <si>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</si>
  <si>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</si>
  <si>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</si>
  <si>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</si>
  <si>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</si>
  <si>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</si>
  <si>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</si>
  <si>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</si>
  <si>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</si>
  <si>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</si>
  <si>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</si>
  <si>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</si>
  <si>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</si>
  <si>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</si>
  <si>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</si>
  <si>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</si>
  <si>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</si>
  <si>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</si>
  <si>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</si>
  <si>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</si>
  <si>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</si>
  <si>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</si>
  <si>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</si>
  <si>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</si>
  <si>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</si>
  <si>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</si>
  <si>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</si>
  <si>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</si>
  <si>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</si>
  <si>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</si>
  <si>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</si>
  <si>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</si>
  <si>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</si>
  <si>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</si>
  <si>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</si>
  <si>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</si>
  <si>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</si>
  <si>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</si>
  <si>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</si>
  <si>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</si>
  <si>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</si>
  <si>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</si>
  <si>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</si>
  <si>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</si>
  <si>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</si>
  <si>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</si>
  <si>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</si>
  <si>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</si>
  <si>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</si>
  <si>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</si>
  <si>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</si>
  <si>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</si>
  <si>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</si>
  <si>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</si>
  <si>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</si>
  <si>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</si>
  <si>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</si>
  <si>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</si>
  <si>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</si>
  <si>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</si>
  <si>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</si>
  <si>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</si>
  <si>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</si>
  <si>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</si>
  <si>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</si>
  <si>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</si>
  <si>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</si>
  <si>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</si>
  <si>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</si>
  <si>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</si>
  <si>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</si>
  <si>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</si>
  <si>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</si>
  <si>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</si>
  <si>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</si>
  <si>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</si>
  <si>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</si>
  <si>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</si>
  <si>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</si>
  <si>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</si>
  <si>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</si>
  <si>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</si>
  <si>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</si>
  <si>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</si>
  <si>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</si>
  <si>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</si>
  <si>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</si>
  <si>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</si>
  <si>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</si>
  <si>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</si>
  <si>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</si>
  <si>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</si>
  <si>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</si>
  <si>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</si>
  <si>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</si>
  <si>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</si>
  <si>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</si>
  <si>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</si>
  <si>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</si>
  <si>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</si>
  <si>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</si>
  <si>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</si>
  <si>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</si>
  <si>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</si>
  <si>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</si>
  <si>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</si>
  <si>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</si>
  <si>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</si>
  <si>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</si>
  <si>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</si>
  <si>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</si>
  <si>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</si>
  <si>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</si>
  <si>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</si>
  <si>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</si>
  <si>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</si>
  <si>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</si>
  <si>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</si>
  <si>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</si>
  <si>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</si>
  <si>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</si>
  <si>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</si>
  <si>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</si>
  <si>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</si>
  <si>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</si>
  <si>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</si>
  <si>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</si>
  <si>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</si>
  <si>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</si>
  <si>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</si>
  <si>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</si>
  <si>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</si>
  <si>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</si>
  <si>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</si>
  <si>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</si>
  <si>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</si>
  <si>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</si>
  <si>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</si>
  <si>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</si>
  <si>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</si>
  <si>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</si>
  <si>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</si>
  <si>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</si>
  <si>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</si>
  <si>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</si>
  <si>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</si>
  <si>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</si>
  <si>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</si>
  <si>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</si>
  <si>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</si>
  <si>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</si>
  <si>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</si>
  <si>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</si>
  <si>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</si>
  <si>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</si>
  <si>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</si>
  <si>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</si>
  <si>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</si>
  <si>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</si>
  <si>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</si>
  <si>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</si>
  <si>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</si>
  <si>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</si>
  <si>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</si>
  <si>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</si>
  <si>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</si>
  <si>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</si>
  <si>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</si>
  <si>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</si>
  <si>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</si>
  <si>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</si>
  <si>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</si>
  <si>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</si>
  <si>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</si>
  <si>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</si>
  <si>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</si>
  <si>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</si>
  <si>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</si>
  <si>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</si>
  <si>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</si>
  <si>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</si>
  <si>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</si>
  <si>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</si>
  <si>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</si>
  <si>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</si>
  <si>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</si>
  <si>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</si>
  <si>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</si>
  <si>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</si>
  <si>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</si>
  <si>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</si>
  <si>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</si>
  <si>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</si>
  <si>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</si>
  <si>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</si>
  <si>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</si>
  <si>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</si>
  <si>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</si>
  <si>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</si>
  <si>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</si>
  <si>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</si>
  <si>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</si>
  <si>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</si>
  <si>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</si>
  <si>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</si>
  <si>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</si>
  <si>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</si>
  <si>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</si>
  <si>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</si>
  <si>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</si>
  <si>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</si>
  <si>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</si>
  <si>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</si>
  <si>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</si>
  <si>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</si>
  <si>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</si>
  <si>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</si>
  <si>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</si>
  <si>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</si>
  <si>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</si>
  <si>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</si>
  <si>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</si>
  <si>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</si>
  <si>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</si>
  <si>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</si>
  <si>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</si>
  <si>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</si>
  <si>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</si>
  <si>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</si>
  <si>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</si>
  <si>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</si>
  <si>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</si>
  <si>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</si>
  <si>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</si>
  <si>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</si>
  <si>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</si>
  <si>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</si>
  <si>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</si>
  <si>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</si>
  <si>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</si>
  <si>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</si>
  <si>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</si>
  <si>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</si>
  <si>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</si>
  <si>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</si>
  <si>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</si>
  <si>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</si>
  <si>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</si>
  <si>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</si>
  <si>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</si>
  <si>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</si>
  <si>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</si>
  <si>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</si>
  <si>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</si>
  <si>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</si>
  <si>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</si>
  <si>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</si>
  <si>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</si>
  <si>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</si>
  <si>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</si>
  <si>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</si>
  <si>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</si>
  <si>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</si>
  <si>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</si>
  <si>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</si>
  <si>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</si>
  <si>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</si>
  <si>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</si>
  <si>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</si>
  <si>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</si>
  <si>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</si>
  <si>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</si>
  <si>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</si>
  <si>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</si>
  <si>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</si>
  <si>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</si>
  <si>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</si>
  <si>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</si>
  <si>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</si>
  <si>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</si>
  <si>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</si>
  <si>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</si>
  <si>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</si>
  <si>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</si>
  <si>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</si>
  <si>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</si>
  <si>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</si>
  <si>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</si>
  <si>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</si>
  <si>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</si>
  <si>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</si>
  <si>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</si>
  <si>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</si>
  <si>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</si>
  <si>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</si>
  <si>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</si>
  <si>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</si>
  <si>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</si>
  <si>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</si>
  <si>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</si>
  <si>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</si>
  <si>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</si>
  <si>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</si>
  <si>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</si>
  <si>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</si>
  <si>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</si>
  <si>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</si>
  <si>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</si>
  <si>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</si>
  <si>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</si>
  <si>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</si>
  <si>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</si>
  <si>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</si>
  <si>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</si>
  <si>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</si>
  <si>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</si>
  <si>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</si>
  <si>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</si>
  <si>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</si>
  <si>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</si>
  <si>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</si>
  <si>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</si>
  <si>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</si>
  <si>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</si>
  <si>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</si>
  <si>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</si>
  <si>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</si>
  <si>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</si>
  <si>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</si>
  <si>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</si>
  <si>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</si>
  <si>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</si>
  <si>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</si>
  <si>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</si>
  <si>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</si>
  <si>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</si>
  <si>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</si>
  <si>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</si>
  <si>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</si>
  <si>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</si>
  <si>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</si>
  <si>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</si>
  <si>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</si>
  <si>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</si>
  <si>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</si>
  <si>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</si>
  <si>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</si>
  <si>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</si>
  <si>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</si>
  <si>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</si>
  <si>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</si>
  <si>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</si>
  <si>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</si>
  <si>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</si>
  <si>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</si>
  <si>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</si>
  <si>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</si>
  <si>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</si>
  <si>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</si>
  <si>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</si>
  <si>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</si>
  <si>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</si>
  <si>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</si>
  <si>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</si>
  <si>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</si>
  <si>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</si>
  <si>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</si>
  <si>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</si>
  <si>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</si>
  <si>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</si>
  <si>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</si>
  <si>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</si>
  <si>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</si>
  <si>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</si>
  <si>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</si>
  <si>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</si>
  <si>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</si>
  <si>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</si>
  <si>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</si>
  <si>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</si>
  <si>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</si>
  <si>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</si>
  <si>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</si>
  <si>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</si>
  <si>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</si>
  <si>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</si>
  <si>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</si>
  <si>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</si>
  <si>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</si>
  <si>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</si>
  <si>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</si>
  <si>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</si>
  <si>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</si>
  <si>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</si>
  <si>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</si>
  <si>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</si>
  <si>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</si>
  <si>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</si>
  <si>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</si>
  <si>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</si>
  <si>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</si>
  <si>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</si>
  <si>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</si>
  <si>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</si>
  <si>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</si>
  <si>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</si>
  <si>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</si>
  <si>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</si>
  <si>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</si>
  <si>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</si>
  <si>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</si>
  <si>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</si>
  <si>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</si>
  <si>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</si>
  <si>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</si>
  <si>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</si>
  <si>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</si>
  <si>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</si>
  <si>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</si>
  <si>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</si>
  <si>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</si>
  <si>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</si>
  <si>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</si>
  <si>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</si>
  <si>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</si>
  <si>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</si>
  <si>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</si>
  <si>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</si>
  <si>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</si>
  <si>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</si>
  <si>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</si>
  <si>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</si>
  <si>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</si>
  <si>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</si>
  <si>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</si>
  <si>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</si>
  <si>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</si>
  <si>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</si>
  <si>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</si>
  <si>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</si>
  <si>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</si>
  <si>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</si>
  <si>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</si>
  <si>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</si>
  <si>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</si>
  <si>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</si>
  <si>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</si>
  <si>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</si>
  <si>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</si>
  <si>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</si>
  <si>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</si>
  <si>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</si>
  <si>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</si>
  <si>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</si>
  <si>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</si>
  <si>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</si>
  <si>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</si>
  <si>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</si>
  <si>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</si>
  <si>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</si>
  <si>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</si>
  <si>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</si>
  <si>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</si>
  <si>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</si>
  <si>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</si>
  <si>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</si>
  <si>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</si>
  <si>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</si>
  <si>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</si>
  <si>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</si>
  <si>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</si>
  <si>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</si>
  <si>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</si>
  <si>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</si>
  <si>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</si>
  <si>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</si>
  <si>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</si>
  <si>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</si>
  <si>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</si>
  <si>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</si>
  <si>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</si>
  <si>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</si>
  <si>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</si>
  <si>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</si>
  <si>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</si>
  <si>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</si>
  <si>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</si>
  <si>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</si>
  <si>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</si>
  <si>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</si>
  <si>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</si>
  <si>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</si>
  <si>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</si>
  <si>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</si>
  <si>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</si>
  <si>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</si>
  <si>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</si>
  <si>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</si>
  <si>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</si>
  <si>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</si>
  <si>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</si>
  <si>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</si>
  <si>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</si>
  <si>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</si>
  <si>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</si>
  <si>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</si>
  <si>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</si>
  <si>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</si>
  <si>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</si>
  <si>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</si>
  <si>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</si>
  <si>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</si>
  <si>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</si>
  <si>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</si>
  <si>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</si>
  <si>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</si>
  <si>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</si>
  <si>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</si>
  <si>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</si>
  <si>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</si>
  <si>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</si>
  <si>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</si>
  <si>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</si>
  <si>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</si>
  <si>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</si>
  <si>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</si>
  <si>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</si>
  <si>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</si>
  <si>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</si>
  <si>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</si>
  <si>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</si>
  <si>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</si>
  <si>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</si>
  <si>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</si>
  <si>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</si>
  <si>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</si>
  <si>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</si>
  <si>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</si>
  <si>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</si>
  <si>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</si>
  <si>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</si>
  <si>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</si>
  <si>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</si>
  <si>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</si>
  <si>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</si>
  <si>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</si>
  <si>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</si>
  <si>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</si>
  <si>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</si>
  <si>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</si>
  <si>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</si>
  <si>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</si>
  <si>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</si>
  <si>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</si>
  <si>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</si>
  <si>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</si>
  <si>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</si>
  <si>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</si>
  <si>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</si>
  <si>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</si>
  <si>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</si>
  <si>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</si>
  <si>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</si>
  <si>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</si>
  <si>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</si>
  <si>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</si>
  <si>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</si>
  <si>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</si>
  <si>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</si>
  <si>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</si>
  <si>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</si>
  <si>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</si>
  <si>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</si>
  <si>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</si>
  <si>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</si>
  <si>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</si>
  <si>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</si>
  <si>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</si>
  <si>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</si>
  <si>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</si>
  <si>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</si>
  <si>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</si>
  <si>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</si>
  <si>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</si>
  <si>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</si>
  <si>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</si>
  <si>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</si>
  <si>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</si>
  <si>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</si>
  <si>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</si>
  <si>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</si>
  <si>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</si>
  <si>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</si>
  <si>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</si>
  <si>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</si>
  <si>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</si>
  <si>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</si>
  <si>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</si>
  <si>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</si>
  <si>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</si>
  <si>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</si>
  <si>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</si>
  <si>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</si>
  <si>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</si>
  <si>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</si>
  <si>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</si>
  <si>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</si>
  <si>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</si>
  <si>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</si>
  <si>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</si>
  <si>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</si>
  <si>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</si>
  <si>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</si>
  <si>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</si>
  <si>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</si>
  <si>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</si>
  <si>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</si>
  <si>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</si>
  <si>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</si>
  <si>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</si>
  <si>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</si>
  <si>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</si>
  <si>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</si>
  <si>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</si>
  <si>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</si>
  <si>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</si>
  <si>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</si>
  <si>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</si>
  <si>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</si>
  <si>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</si>
  <si>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</si>
  <si>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</si>
  <si>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</si>
  <si>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</si>
  <si>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</si>
  <si>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</si>
  <si>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</si>
  <si>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</si>
  <si>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</si>
  <si>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</si>
  <si>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</si>
  <si>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</si>
  <si>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</si>
  <si>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</si>
  <si>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</si>
  <si>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</si>
  <si>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</si>
  <si>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</si>
  <si>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</si>
  <si>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</si>
  <si>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</si>
  <si>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</si>
  <si>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</si>
  <si>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</si>
  <si>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</si>
  <si>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</si>
  <si>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</si>
  <si>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</si>
  <si>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</si>
  <si>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</si>
  <si>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</si>
  <si>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</si>
  <si>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</si>
  <si>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</si>
  <si>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</si>
  <si>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</si>
  <si>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</si>
  <si>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</si>
  <si>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</si>
  <si>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</si>
  <si>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</si>
  <si>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</si>
  <si>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</si>
  <si>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</si>
  <si>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</si>
  <si>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</si>
  <si>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</si>
  <si>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</si>
  <si>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</si>
  <si>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</si>
  <si>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</si>
  <si>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</si>
  <si>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</si>
  <si>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</si>
  <si>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</si>
  <si>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</si>
  <si>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</si>
  <si>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</si>
  <si>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</si>
  <si>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</si>
  <si>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</si>
  <si>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</si>
  <si>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</si>
  <si>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</si>
  <si>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</si>
  <si>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</si>
  <si>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</si>
  <si>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</si>
  <si>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</si>
  <si>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</si>
  <si>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</si>
  <si>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</si>
  <si>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</si>
  <si>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</si>
  <si>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</si>
  <si>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</si>
  <si>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</si>
  <si>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</si>
  <si>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</si>
  <si>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</si>
  <si>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</si>
  <si>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</si>
  <si>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</si>
  <si>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</si>
  <si>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</si>
  <si>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</si>
  <si>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</si>
  <si>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</si>
  <si>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</si>
  <si>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</si>
  <si>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</si>
  <si>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</si>
  <si>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</si>
  <si>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</si>
  <si>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</si>
  <si>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</si>
  <si>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</si>
  <si>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</si>
  <si>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</si>
  <si>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</si>
  <si>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</si>
  <si>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</si>
  <si>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</si>
  <si>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</si>
  <si>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</si>
  <si>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</si>
  <si>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</si>
  <si>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</si>
  <si>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</si>
  <si>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</si>
  <si>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</si>
  <si>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</si>
  <si>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</si>
  <si>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</si>
  <si>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</si>
  <si>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</si>
  <si>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</si>
  <si>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</si>
  <si>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</si>
  <si>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</si>
  <si>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</si>
  <si>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</si>
  <si>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</si>
  <si>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</si>
  <si>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</si>
  <si>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</si>
  <si>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</si>
  <si>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</si>
  <si>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</si>
  <si>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</si>
  <si>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</si>
  <si>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</si>
  <si>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</si>
  <si>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</si>
  <si>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</si>
  <si>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</si>
  <si>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</si>
  <si>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</si>
  <si>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</si>
  <si>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</si>
  <si>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</si>
  <si>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</si>
  <si>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</si>
  <si>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</si>
  <si>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</si>
  <si>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</si>
  <si>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</si>
  <si>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</si>
  <si>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</si>
  <si>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</si>
  <si>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</si>
  <si>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</si>
  <si>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</si>
  <si>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</si>
  <si>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</si>
  <si>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</si>
  <si>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</si>
  <si>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</si>
  <si>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</si>
  <si>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</si>
  <si>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</si>
  <si>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</si>
  <si>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</si>
  <si>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</si>
  <si>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</si>
  <si>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</si>
  <si>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</si>
  <si>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</si>
  <si>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</si>
  <si>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</si>
  <si>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</si>
  <si>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</si>
  <si>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</si>
  <si>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</si>
  <si>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</si>
  <si>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</si>
  <si>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</si>
  <si>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</si>
  <si>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</si>
  <si>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</si>
  <si>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</si>
  <si>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</si>
  <si>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</si>
  <si>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</si>
  <si>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</si>
  <si>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</si>
  <si>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</si>
  <si>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</si>
  <si>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</si>
  <si>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</si>
  <si>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</si>
  <si>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</si>
  <si>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</si>
  <si>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</si>
  <si>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</si>
  <si>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</si>
  <si>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</si>
  <si>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</si>
  <si>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</si>
  <si>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</si>
  <si>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</si>
  <si>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</si>
  <si>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</si>
  <si>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</si>
  <si>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</si>
  <si>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</si>
  <si>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</si>
  <si>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</si>
  <si>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</si>
  <si>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</si>
  <si>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</si>
  <si>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</si>
  <si>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</si>
  <si>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</si>
  <si>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</si>
  <si>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</si>
  <si>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</si>
  <si>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</si>
  <si>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</si>
  <si>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</si>
  <si>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</si>
  <si>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</si>
  <si>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</si>
  <si>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</si>
  <si>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</si>
  <si>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</si>
  <si>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</si>
  <si>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</si>
  <si>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</si>
  <si>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</si>
  <si>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</si>
  <si>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</si>
  <si>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</si>
  <si>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</si>
  <si>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</si>
  <si>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</si>
  <si>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</si>
  <si>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</si>
  <si>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</si>
  <si>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</si>
  <si>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</si>
  <si>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</si>
  <si>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</si>
  <si>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</si>
  <si>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</si>
  <si>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</si>
  <si>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</si>
  <si>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</si>
  <si>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</si>
  <si>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</si>
  <si>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</si>
  <si>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</si>
  <si>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</si>
  <si>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</si>
  <si>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</si>
  <si>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</si>
  <si>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</si>
  <si>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</si>
  <si>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</si>
  <si>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</si>
  <si>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</si>
  <si>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</si>
  <si>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</si>
  <si>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</si>
  <si>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</si>
  <si>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</si>
  <si>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</si>
  <si>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</si>
  <si>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</si>
  <si>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</si>
  <si>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</si>
  <si>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</si>
  <si>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</si>
  <si>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</si>
  <si>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</si>
  <si>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</si>
  <si>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</si>
  <si>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</si>
  <si>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</si>
  <si>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</si>
  <si>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</si>
  <si>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</si>
  <si>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</si>
  <si>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</si>
  <si>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</si>
  <si>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</si>
  <si>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</si>
  <si>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</si>
  <si>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</si>
  <si>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</si>
  <si>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</si>
  <si>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</si>
  <si>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</si>
  <si>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</si>
  <si>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</si>
  <si>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</si>
  <si>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</si>
  <si>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</si>
  <si>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</si>
  <si>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</si>
  <si>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</si>
  <si>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</si>
  <si>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</si>
  <si>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</si>
  <si>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</si>
  <si>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</si>
  <si>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</si>
  <si>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</si>
  <si>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</si>
  <si>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</si>
  <si>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</si>
  <si>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</si>
  <si>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</si>
  <si>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</si>
  <si>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</si>
  <si>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</si>
  <si>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</si>
  <si>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</si>
  <si>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</si>
  <si>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</si>
  <si>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</si>
  <si>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</si>
  <si>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</si>
  <si>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</si>
  <si>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</si>
  <si>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</si>
  <si>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</si>
  <si>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</si>
  <si>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</si>
  <si>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</si>
  <si>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</si>
  <si>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</si>
  <si>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</si>
  <si>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</si>
  <si>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</si>
  <si>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</si>
  <si>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</si>
  <si>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</si>
  <si>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</si>
  <si>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</si>
  <si>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</si>
  <si>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</si>
  <si>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</si>
  <si>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</si>
  <si>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</si>
  <si>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</si>
  <si>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</si>
  <si>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</si>
  <si>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</si>
  <si>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</si>
  <si>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</si>
  <si>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</si>
  <si>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</si>
  <si>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</si>
  <si>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</si>
  <si>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</si>
  <si>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</si>
  <si>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</si>
  <si>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</si>
  <si>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</si>
  <si>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</si>
  <si>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</si>
  <si>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</si>
  <si>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</si>
  <si>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</si>
  <si>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</si>
  <si>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</si>
  <si>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</si>
  <si>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</si>
  <si>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</si>
  <si>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</si>
  <si>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</si>
  <si>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</si>
  <si>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</si>
  <si>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</si>
  <si>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</si>
  <si>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</si>
  <si>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</si>
  <si>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</si>
  <si>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</si>
  <si>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</si>
  <si>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</si>
  <si>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</si>
  <si>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</si>
  <si>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</si>
  <si>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</si>
  <si>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</si>
  <si>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</si>
  <si>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</si>
  <si>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</si>
  <si>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</si>
  <si>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</si>
  <si>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</si>
  <si>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</si>
  <si>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</si>
  <si>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</si>
  <si>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</si>
  <si>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</si>
  <si>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</si>
  <si>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</si>
  <si>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</si>
  <si>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</si>
  <si>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</si>
  <si>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</si>
  <si>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</si>
  <si>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</si>
  <si>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</si>
  <si>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</si>
  <si>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</si>
  <si>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</si>
  <si>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</si>
  <si>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</si>
  <si>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</si>
  <si>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</si>
  <si>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</si>
  <si>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</si>
  <si>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</si>
  <si>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</si>
  <si>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</si>
  <si>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</si>
  <si>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</si>
  <si>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</si>
  <si>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</si>
  <si>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</si>
  <si>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</si>
  <si>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</si>
  <si>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</si>
  <si>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</si>
  <si>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</si>
  <si>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</si>
  <si>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</si>
  <si>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</si>
  <si>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</si>
  <si>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</si>
  <si>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</si>
  <si>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</si>
  <si>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</si>
  <si>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</si>
  <si>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</si>
  <si>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</si>
  <si>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</si>
  <si>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</si>
  <si>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</si>
  <si>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</si>
  <si>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</si>
  <si>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</si>
  <si>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</si>
  <si>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</si>
  <si>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</si>
  <si>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</si>
  <si>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</si>
  <si>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</si>
  <si>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</si>
  <si>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</si>
  <si>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</si>
  <si>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</si>
  <si>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</si>
  <si>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</si>
  <si>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</si>
  <si>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</si>
  <si>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</si>
  <si>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</si>
  <si>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</si>
  <si>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</si>
  <si>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</si>
  <si>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</si>
  <si>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</si>
  <si>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</si>
  <si>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</si>
  <si>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</si>
  <si>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</si>
  <si>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</si>
  <si>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</si>
  <si>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</si>
  <si>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</si>
  <si>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</si>
  <si>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</si>
  <si>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</si>
  <si>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</si>
  <si>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</si>
  <si>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</si>
  <si>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</si>
  <si>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</si>
  <si>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</si>
  <si>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</si>
  <si>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</si>
  <si>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</si>
  <si>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</si>
  <si>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</si>
  <si>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</si>
  <si>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</si>
  <si>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</si>
  <si>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</si>
  <si>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</si>
  <si>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</si>
  <si>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</si>
  <si>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</si>
  <si>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</si>
  <si>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</si>
  <si>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</si>
  <si>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</si>
  <si>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</si>
  <si>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</si>
  <si>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</si>
  <si>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</si>
  <si>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</si>
  <si>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</si>
  <si>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</si>
  <si>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</si>
  <si>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</si>
  <si>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</si>
  <si>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</si>
  <si>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</si>
  <si>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</si>
  <si>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</si>
  <si>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</si>
  <si>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</si>
  <si>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</si>
  <si>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</si>
  <si>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</si>
  <si>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</si>
  <si>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</si>
  <si>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</si>
  <si>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</si>
  <si>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</si>
  <si>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</si>
  <si>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</si>
  <si>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</si>
  <si>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</si>
  <si>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</si>
  <si>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</si>
  <si>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</si>
  <si>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</si>
  <si>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</si>
  <si>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</si>
  <si>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</si>
  <si>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</si>
  <si>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</si>
  <si>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</si>
  <si>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</si>
  <si>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</si>
  <si>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</si>
  <si>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</si>
  <si>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</si>
  <si>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</si>
  <si>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</si>
  <si>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</si>
  <si>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</si>
  <si>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</si>
  <si>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</si>
  <si>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</si>
  <si>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</si>
  <si>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</si>
  <si>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</si>
  <si>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</si>
  <si>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</si>
  <si>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</si>
  <si>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</si>
  <si>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</si>
  <si>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</si>
  <si>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</si>
  <si>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</si>
  <si>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</si>
  <si>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</si>
  <si>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</si>
  <si>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</si>
  <si>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</si>
  <si>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</si>
  <si>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</si>
  <si>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</si>
  <si>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</si>
  <si>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</si>
  <si>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</si>
  <si>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</si>
  <si>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</si>
  <si>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</si>
  <si>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</si>
  <si>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</si>
  <si>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</si>
  <si>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</si>
  <si>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</si>
  <si>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</si>
  <si>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</si>
  <si>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</si>
  <si>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</si>
  <si>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</si>
  <si>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</si>
  <si>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</si>
  <si>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</si>
  <si>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</si>
  <si>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</si>
  <si>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</si>
  <si>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</si>
  <si>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</si>
  <si>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</si>
  <si>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</si>
  <si>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</si>
  <si>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</si>
  <si>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</si>
  <si>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</si>
  <si>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</si>
  <si>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</si>
  <si>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</si>
  <si>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</si>
  <si>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</si>
  <si>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</si>
  <si>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</si>
  <si>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</si>
  <si>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</si>
  <si>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</si>
  <si>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</si>
  <si>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</si>
  <si>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</si>
  <si>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</si>
  <si>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</si>
  <si>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</si>
  <si>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</si>
  <si>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</si>
  <si>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</si>
  <si>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</si>
  <si>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</si>
  <si>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</si>
  <si>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</si>
  <si>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</si>
  <si>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</si>
  <si>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</si>
  <si>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</si>
  <si>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</si>
  <si>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</si>
  <si>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</si>
  <si>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</si>
  <si>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</si>
  <si>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</si>
  <si>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</si>
  <si>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</si>
  <si>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</si>
  <si>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</si>
  <si>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</si>
  <si>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</si>
  <si>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</si>
  <si>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</si>
  <si>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</si>
  <si>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</si>
  <si>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</si>
  <si>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</si>
  <si>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</si>
  <si>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</si>
  <si>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</si>
  <si>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</si>
  <si>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</si>
  <si>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</si>
  <si>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</si>
  <si>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</si>
  <si>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</si>
  <si>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</si>
  <si>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</si>
  <si>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</si>
  <si>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</si>
  <si>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</si>
  <si>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</si>
  <si>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</si>
  <si>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</si>
  <si>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</si>
  <si>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</si>
  <si>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</si>
  <si>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</si>
  <si>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</si>
  <si>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</si>
  <si>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</si>
  <si>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</si>
  <si>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</si>
  <si>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</si>
  <si>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</si>
  <si>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</si>
  <si>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</si>
  <si>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</si>
  <si>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</si>
  <si>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</si>
  <si>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</si>
  <si>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</si>
  <si>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</si>
  <si>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</si>
  <si>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</si>
  <si>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</si>
  <si>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</si>
  <si>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</si>
  <si>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</si>
  <si>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</si>
  <si>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</si>
  <si>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</si>
  <si>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</si>
  <si>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</si>
  <si>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</si>
  <si>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</si>
  <si>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</si>
  <si>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</si>
  <si>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</si>
  <si>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</si>
  <si>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</si>
  <si>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</si>
  <si>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</si>
  <si>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</si>
  <si>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</si>
  <si>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</si>
  <si>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</si>
  <si>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</si>
  <si>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</si>
  <si>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</si>
  <si>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</si>
  <si>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</si>
  <si>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</si>
  <si>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</si>
  <si>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</si>
  <si>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</si>
  <si>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</si>
  <si>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</si>
  <si>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</si>
  <si>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</si>
  <si>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</si>
  <si>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</si>
  <si>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</si>
  <si>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</si>
  <si>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</si>
  <si>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</si>
  <si>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</si>
  <si>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</si>
  <si>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</si>
  <si>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</si>
  <si>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</si>
  <si>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</si>
  <si>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</si>
  <si>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</si>
  <si>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</si>
  <si>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</si>
  <si>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</si>
  <si>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</si>
  <si>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</si>
  <si>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</si>
  <si>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</si>
  <si>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</si>
  <si>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</si>
  <si>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</si>
  <si>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</si>
  <si>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</si>
  <si>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</si>
  <si>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</si>
  <si>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</si>
  <si>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</si>
  <si>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</si>
  <si>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</si>
  <si>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</si>
  <si>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</si>
  <si>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</si>
  <si>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</si>
  <si>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</si>
  <si>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</si>
  <si>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</si>
  <si>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</si>
  <si>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</si>
  <si>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</si>
  <si>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</si>
  <si>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</si>
  <si>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</si>
  <si>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</si>
  <si>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</si>
  <si>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</si>
  <si>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</si>
  <si>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</si>
  <si>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</si>
  <si>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</si>
  <si>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</si>
  <si>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</si>
  <si>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</si>
  <si>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</si>
  <si>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</si>
  <si>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</si>
  <si>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</si>
  <si>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</si>
  <si>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</si>
  <si>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</si>
  <si>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</si>
  <si>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</si>
  <si>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</si>
  <si>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</si>
  <si>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</si>
  <si>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</si>
  <si>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</si>
  <si>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</si>
  <si>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</si>
  <si>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</si>
  <si>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</si>
  <si>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</si>
  <si>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</si>
  <si>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</si>
  <si>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</si>
  <si>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</si>
  <si>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</si>
  <si>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</si>
  <si>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</si>
  <si>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</si>
  <si>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</si>
  <si>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</si>
  <si>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</si>
  <si>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</si>
  <si>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</si>
  <si>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</si>
  <si>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</si>
  <si>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</si>
  <si>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</si>
  <si>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</si>
  <si>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</si>
  <si>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</si>
  <si>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</si>
  <si>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</si>
  <si>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</si>
  <si>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</si>
  <si>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</si>
  <si>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</si>
  <si>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</si>
  <si>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</si>
  <si>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</si>
  <si>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</si>
  <si>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</si>
  <si>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</si>
  <si>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</si>
  <si>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</si>
  <si>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</si>
  <si>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</si>
  <si>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</si>
  <si>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</si>
  <si>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</si>
  <si>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</si>
  <si>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</si>
  <si>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</si>
  <si>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</si>
  <si>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</si>
  <si>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</si>
  <si>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</si>
  <si>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</si>
  <si>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</si>
  <si>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</si>
  <si>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</si>
  <si>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</si>
  <si>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</si>
  <si>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</si>
  <si>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</si>
  <si>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</si>
  <si>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</si>
  <si>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</si>
  <si>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</si>
  <si>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</si>
  <si>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</si>
  <si>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</si>
  <si>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</si>
  <si>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</si>
  <si>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</si>
  <si>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</si>
  <si>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</si>
  <si>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</si>
  <si>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</si>
  <si>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</si>
  <si>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</si>
  <si>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</si>
  <si>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</si>
  <si>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</si>
  <si>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</si>
  <si>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</si>
  <si>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</si>
  <si>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</si>
  <si>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</si>
  <si>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</si>
  <si>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</si>
  <si>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</si>
  <si>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</si>
  <si>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</si>
  <si>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</si>
  <si>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</si>
  <si>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</si>
  <si>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</si>
  <si>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</si>
  <si>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</si>
  <si>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</si>
  <si>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</si>
  <si>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</si>
  <si>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</si>
  <si>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</si>
  <si>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</si>
  <si>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</si>
  <si>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</si>
  <si>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</si>
  <si>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</si>
  <si>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</si>
  <si>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</si>
  <si>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</si>
  <si>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</si>
  <si>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</si>
  <si>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</si>
  <si>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</si>
  <si>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</si>
  <si>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</si>
  <si>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</si>
  <si>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</si>
  <si>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</si>
  <si>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</si>
  <si>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</si>
  <si>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</si>
  <si>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</si>
  <si>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</si>
  <si>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</si>
  <si>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</si>
  <si>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</si>
  <si>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</si>
  <si>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</si>
  <si>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</si>
  <si>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</si>
  <si>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</si>
  <si>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</si>
  <si>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</si>
  <si>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</si>
  <si>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</si>
  <si>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</si>
  <si>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</si>
  <si>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</si>
  <si>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</si>
  <si>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</si>
  <si>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</si>
  <si>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</si>
  <si>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</si>
  <si>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</si>
  <si>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</si>
  <si>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</si>
  <si>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</si>
  <si>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</si>
  <si>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</si>
  <si>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</si>
  <si>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</si>
  <si>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</si>
  <si>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</si>
  <si>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</si>
  <si>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</si>
  <si>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</si>
  <si>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</si>
  <si>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</si>
  <si>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</si>
  <si>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</si>
  <si>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</si>
  <si>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</si>
  <si>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</si>
  <si>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</si>
  <si>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</si>
  <si>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</si>
  <si>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</si>
  <si>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</si>
  <si>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</si>
  <si>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</si>
  <si>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</si>
  <si>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</si>
  <si>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</si>
  <si>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</si>
  <si>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</si>
  <si>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</si>
  <si>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</si>
  <si>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</si>
  <si>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</si>
  <si>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</si>
  <si>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</si>
  <si>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</si>
  <si>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</si>
  <si>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</si>
  <si>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</si>
  <si>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</si>
  <si>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</si>
  <si>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</si>
  <si>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</si>
  <si>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</si>
  <si>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</si>
  <si>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</si>
  <si>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</si>
  <si>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</si>
  <si>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</si>
  <si>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</si>
  <si>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</si>
  <si>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</si>
  <si>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</si>
  <si>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</si>
  <si>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</si>
  <si>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</si>
  <si>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</si>
  <si>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</si>
  <si>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</si>
  <si>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</si>
  <si>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</si>
  <si>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</si>
  <si>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</si>
  <si>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</si>
  <si>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</si>
  <si>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</si>
  <si>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</si>
  <si>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</si>
  <si>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</si>
  <si>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</si>
  <si>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</si>
  <si>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</si>
  <si>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</si>
  <si>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</si>
  <si>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</si>
  <si>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</si>
  <si>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</si>
  <si>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</si>
  <si>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</si>
  <si>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</si>
  <si>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</si>
  <si>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</si>
  <si>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</si>
  <si>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</si>
  <si>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</si>
  <si>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</si>
  <si>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</si>
  <si>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</si>
  <si>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</si>
  <si>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</si>
  <si>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</si>
  <si>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</si>
  <si>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</si>
  <si>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</si>
  <si>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</si>
  <si>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</si>
  <si>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</si>
  <si>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</si>
  <si>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</si>
  <si>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</si>
  <si>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</si>
  <si>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</si>
  <si>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</si>
  <si>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</si>
  <si>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</si>
  <si>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</si>
  <si>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</si>
  <si>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</si>
  <si>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</si>
  <si>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</si>
  <si>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</si>
  <si>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</si>
  <si>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</si>
  <si>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</si>
  <si>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</si>
  <si>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</si>
  <si>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</si>
  <si>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</si>
  <si>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</si>
  <si>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</si>
  <si>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</si>
  <si>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</si>
  <si>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</si>
  <si>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</si>
  <si>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</si>
  <si>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</si>
  <si>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</si>
  <si>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</si>
  <si>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</si>
  <si>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</si>
  <si>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</si>
  <si>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</si>
  <si>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</si>
  <si>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</si>
  <si>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</si>
  <si>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</si>
  <si>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</si>
  <si>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</si>
  <si>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</si>
  <si>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</si>
  <si>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</si>
  <si>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</si>
  <si>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</si>
  <si>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</si>
  <si>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</si>
  <si>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</si>
  <si>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</si>
  <si>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</si>
  <si>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</si>
  <si>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</si>
  <si>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</si>
  <si>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</si>
  <si>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</si>
  <si>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</si>
  <si>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</si>
  <si>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</si>
  <si>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</si>
  <si>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</si>
  <si>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</si>
  <si>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</si>
  <si>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</si>
  <si>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</si>
  <si>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</si>
  <si>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</si>
  <si>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</si>
  <si>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</si>
  <si>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</si>
  <si>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</si>
  <si>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</si>
  <si>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</si>
  <si>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</si>
  <si>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</si>
  <si>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</si>
  <si>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</si>
  <si>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</si>
  <si>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</si>
  <si>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</si>
  <si>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</si>
  <si>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</si>
  <si>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</si>
  <si>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</si>
  <si>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</si>
  <si>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</si>
  <si>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</si>
  <si>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</si>
  <si>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</si>
  <si>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</si>
  <si>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</si>
  <si>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</si>
  <si>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</si>
  <si>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</si>
  <si>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</si>
  <si>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</si>
  <si>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</si>
  <si>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</si>
  <si>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</si>
  <si>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</si>
  <si>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</si>
  <si>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</si>
  <si>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</si>
  <si>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</si>
  <si>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</si>
  <si>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</si>
  <si>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</si>
  <si>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</si>
  <si>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</si>
  <si>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</si>
  <si>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</si>
  <si>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</si>
  <si>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</si>
  <si>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</si>
  <si>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</si>
  <si>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</si>
  <si>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</si>
  <si>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</si>
  <si>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</si>
  <si>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</si>
  <si>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</si>
  <si>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</si>
  <si>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</si>
  <si>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</si>
  <si>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</si>
  <si>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</si>
  <si>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</si>
  <si>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</si>
  <si>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</si>
  <si>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</si>
  <si>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</si>
  <si>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</si>
  <si>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</si>
  <si>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</si>
  <si>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</si>
  <si>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</si>
  <si>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</si>
  <si>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</si>
  <si>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</si>
  <si>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</si>
  <si>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</si>
  <si>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</si>
  <si>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</si>
  <si>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</si>
  <si>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</si>
  <si>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</si>
  <si>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</si>
  <si>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</si>
  <si>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</si>
  <si>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</si>
  <si>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</si>
  <si>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</si>
  <si>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</si>
  <si>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</si>
  <si>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</si>
  <si>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</si>
  <si>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</si>
  <si>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</si>
  <si>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</si>
  <si>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</si>
  <si>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</si>
  <si>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</si>
  <si>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</si>
  <si>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</si>
  <si>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</si>
  <si>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</si>
  <si>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</si>
  <si>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</si>
  <si>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</si>
  <si>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</si>
  <si>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</si>
  <si>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</si>
  <si>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</si>
  <si>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</si>
  <si>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</si>
  <si>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</si>
  <si>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</si>
  <si>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</si>
  <si>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</si>
  <si>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</si>
  <si>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</si>
  <si>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</si>
  <si>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</si>
  <si>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</si>
  <si>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</si>
  <si>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</si>
  <si>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</si>
  <si>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</si>
  <si>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</si>
  <si>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</si>
  <si>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</si>
  <si>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</si>
  <si>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</si>
  <si>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</si>
  <si>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</si>
  <si>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</si>
  <si>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</si>
  <si>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</si>
  <si>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</si>
  <si>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</si>
  <si>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</si>
  <si>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</si>
  <si>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</si>
  <si>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</si>
  <si>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</si>
  <si>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</si>
  <si>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</si>
  <si>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</si>
  <si>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</si>
  <si>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</si>
  <si>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</si>
  <si>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</si>
  <si>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</si>
  <si>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</si>
  <si>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</si>
  <si>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</si>
  <si>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</si>
  <si>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</si>
  <si>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</si>
  <si>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</si>
  <si>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</si>
  <si>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</si>
  <si>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</si>
  <si>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</si>
  <si>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</si>
  <si>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</si>
  <si>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</si>
  <si>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</si>
  <si>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</si>
  <si>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</si>
  <si>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</si>
  <si>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</si>
  <si>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</si>
  <si>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</si>
  <si>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</si>
  <si>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</si>
  <si>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</si>
  <si>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</si>
  <si>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</si>
  <si>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</si>
  <si>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</si>
  <si>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</si>
  <si>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</si>
  <si>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</si>
  <si>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</si>
  <si>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</si>
  <si>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</si>
  <si>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</si>
  <si>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</si>
  <si>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</si>
  <si>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</si>
  <si>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</si>
  <si>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</si>
  <si>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</si>
  <si>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</si>
  <si>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</si>
  <si>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</si>
  <si>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</si>
  <si>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</si>
  <si>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</si>
  <si>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</si>
  <si>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</si>
  <si>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</si>
  <si>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</si>
  <si>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</si>
  <si>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</si>
  <si>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</si>
  <si>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</si>
  <si>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</si>
  <si>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</si>
  <si>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</si>
  <si>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</si>
  <si>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</si>
  <si>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</si>
  <si>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</si>
  <si>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</si>
  <si>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</si>
  <si>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</si>
  <si>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</si>
  <si>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</si>
  <si>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</si>
  <si>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</si>
  <si>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</si>
  <si>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</si>
  <si>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</si>
  <si>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</si>
  <si>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</si>
  <si>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</si>
  <si>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</si>
  <si>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</si>
  <si>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</si>
  <si>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</si>
  <si>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</si>
  <si>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</si>
  <si>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</si>
  <si>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</si>
  <si>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</si>
  <si>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</si>
  <si>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</si>
  <si>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</si>
  <si>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</si>
  <si>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</si>
  <si>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</si>
  <si>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</si>
  <si>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</si>
  <si>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</si>
  <si>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</si>
  <si>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</si>
  <si>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</si>
  <si>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</si>
  <si>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</si>
  <si>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</si>
  <si>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</si>
  <si>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</si>
  <si>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</si>
  <si>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</si>
  <si>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</si>
  <si>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</si>
  <si>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</si>
  <si>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</si>
  <si>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</si>
  <si>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</si>
  <si>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</si>
  <si>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</si>
  <si>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</si>
  <si>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</si>
  <si>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</si>
  <si>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</si>
  <si>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</si>
  <si>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</si>
  <si>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</si>
  <si>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</si>
  <si>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</si>
  <si>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</si>
  <si>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</si>
  <si>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</si>
  <si>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</si>
  <si>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</si>
  <si>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</si>
  <si>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</si>
  <si>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</si>
  <si>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</si>
  <si>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</si>
  <si>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</si>
  <si>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</si>
  <si>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</si>
  <si>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</si>
  <si>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</si>
  <si>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</si>
  <si>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</si>
  <si>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</si>
  <si>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</si>
  <si>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</si>
  <si>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</si>
  <si>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</si>
  <si>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</si>
  <si>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</si>
  <si>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</si>
  <si>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</si>
  <si>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</si>
  <si>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</si>
  <si>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</si>
  <si>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</si>
  <si>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</si>
  <si>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</si>
  <si>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</si>
  <si>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</si>
  <si>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</si>
  <si>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</si>
  <si>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</si>
  <si>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</si>
  <si>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</si>
  <si>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</si>
  <si>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</si>
  <si>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</si>
  <si>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</si>
  <si>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</si>
  <si>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</si>
  <si>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</si>
  <si>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</si>
  <si>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</si>
  <si>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</si>
  <si>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</si>
  <si>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</si>
  <si>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</si>
  <si>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</si>
  <si>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</si>
  <si>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</si>
  <si>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</si>
  <si>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</si>
  <si>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</si>
  <si>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</si>
  <si>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</si>
  <si>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</si>
  <si>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</si>
  <si>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</si>
  <si>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</si>
  <si>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</si>
  <si>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</si>
  <si>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</si>
  <si>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</si>
  <si>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</si>
  <si>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</si>
  <si>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</si>
  <si>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</si>
  <si>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</si>
  <si>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</si>
  <si>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</si>
  <si>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</si>
  <si>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</si>
  <si>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</si>
  <si>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</si>
  <si>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</si>
  <si>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</si>
  <si>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</si>
  <si>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</si>
  <si>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</si>
  <si>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</si>
  <si>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</si>
  <si>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</si>
  <si>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</si>
  <si>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</si>
  <si>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</si>
  <si>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</si>
  <si>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</si>
  <si>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</si>
  <si>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</si>
  <si>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</si>
  <si>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</si>
  <si>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</si>
  <si>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</si>
  <si>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</si>
  <si>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</si>
  <si>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</si>
  <si>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</si>
  <si>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</si>
  <si>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</si>
  <si>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</si>
  <si>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</si>
  <si>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</si>
  <si>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</si>
  <si>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</si>
  <si>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</si>
  <si>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</si>
  <si>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</si>
  <si>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</si>
  <si>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</si>
  <si>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</si>
  <si>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</si>
  <si>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</si>
  <si>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</si>
  <si>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</si>
  <si>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</si>
  <si>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</si>
  <si>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</si>
  <si>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</si>
  <si>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</si>
  <si>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</si>
  <si>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</si>
  <si>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</si>
  <si>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</si>
  <si>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</si>
  <si>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</si>
  <si>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</si>
  <si>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</si>
  <si>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</si>
  <si>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</si>
  <si>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</si>
  <si>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</si>
  <si>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</si>
  <si>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</si>
  <si>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</si>
  <si>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</si>
  <si>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</si>
  <si>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</si>
  <si>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</si>
  <si>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</si>
  <si>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</si>
  <si>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</si>
  <si>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</si>
  <si>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</si>
  <si>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</si>
  <si>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</si>
  <si>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</si>
  <si>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</si>
  <si>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</si>
  <si>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</si>
  <si>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</si>
  <si>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</si>
  <si>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</si>
  <si>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</si>
  <si>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</si>
  <si>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</si>
  <si>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</si>
  <si>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</si>
  <si>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</si>
  <si>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</si>
  <si>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</si>
  <si>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</si>
  <si>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</si>
  <si>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</si>
  <si>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</si>
  <si>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</si>
  <si>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</si>
  <si>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</si>
  <si>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</si>
  <si>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</si>
  <si>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</si>
  <si>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</si>
  <si>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</si>
  <si>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</si>
  <si>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</si>
  <si>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</si>
  <si>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</si>
  <si>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</si>
  <si>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</si>
  <si>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</si>
  <si>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</si>
  <si>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</si>
  <si>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</si>
  <si>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</si>
  <si>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</si>
  <si>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</si>
  <si>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</si>
  <si>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</si>
  <si>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</si>
  <si>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</si>
  <si>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</si>
  <si>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</si>
  <si>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</si>
  <si>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</si>
  <si>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</si>
  <si>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</si>
  <si>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</si>
  <si>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</si>
  <si>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</si>
  <si>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</si>
  <si>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</si>
  <si>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</si>
  <si>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</si>
  <si>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</si>
  <si>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</si>
  <si>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</si>
  <si>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</si>
  <si>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</si>
  <si>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</si>
  <si>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</si>
  <si>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</si>
  <si>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</si>
  <si>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</si>
  <si>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</si>
  <si>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</si>
  <si>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</si>
  <si>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</si>
  <si>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</si>
  <si>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</si>
  <si>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</si>
  <si>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</si>
  <si>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</si>
  <si>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</si>
  <si>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</si>
  <si>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</si>
  <si>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</si>
  <si>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</si>
  <si>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</si>
  <si>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</si>
  <si>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</si>
  <si>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</si>
  <si>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</si>
  <si>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</si>
  <si>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</si>
  <si>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</si>
  <si>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</si>
  <si>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</si>
  <si>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</si>
  <si>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</si>
  <si>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</si>
  <si>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</si>
  <si>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</si>
  <si>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</si>
  <si>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</si>
  <si>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</si>
  <si>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</si>
  <si>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</si>
  <si>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</si>
  <si>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</si>
  <si>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</si>
  <si>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</si>
  <si>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</si>
  <si>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</si>
  <si>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</si>
  <si>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</si>
  <si>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</si>
  <si>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</si>
  <si>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</si>
  <si>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</si>
  <si>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</si>
  <si>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</si>
  <si>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</si>
  <si>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</si>
  <si>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</si>
  <si>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</si>
  <si>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</si>
  <si>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</si>
  <si>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</si>
  <si>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</si>
  <si>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</si>
  <si>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</si>
  <si>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</si>
  <si>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</si>
  <si>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</si>
  <si>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</si>
  <si>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</si>
  <si>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</si>
  <si>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</si>
  <si>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</si>
  <si>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</si>
  <si>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</si>
  <si>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</si>
  <si>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</si>
  <si>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</si>
  <si>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</si>
  <si>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</si>
  <si>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</si>
  <si>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</si>
  <si>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</si>
  <si>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</si>
  <si>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</si>
  <si>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</si>
  <si>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</si>
  <si>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</si>
  <si>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</si>
  <si>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</si>
  <si>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</si>
  <si>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</si>
  <si>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</si>
  <si>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</si>
  <si>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</si>
  <si>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</si>
  <si>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</si>
  <si>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</si>
  <si>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</si>
  <si>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</si>
  <si>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</si>
  <si>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</si>
  <si>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</si>
  <si>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</si>
  <si>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</si>
  <si>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</si>
  <si>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</si>
  <si>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</si>
  <si>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</si>
  <si>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</si>
  <si>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</si>
  <si>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</si>
  <si>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</si>
  <si>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</si>
  <si>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</si>
  <si>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</si>
  <si>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</si>
  <si>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</si>
  <si>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</si>
  <si>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</si>
  <si>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</si>
  <si>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</si>
  <si>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</si>
  <si>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</si>
  <si>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</si>
  <si>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</si>
  <si>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</si>
  <si>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</si>
  <si>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</si>
  <si>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</si>
  <si>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</si>
  <si>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</si>
  <si>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</si>
  <si>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</si>
  <si>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</si>
  <si>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</si>
  <si>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</si>
  <si>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</si>
  <si>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</si>
  <si>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</si>
  <si>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</si>
  <si>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</si>
  <si>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</si>
  <si>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</si>
  <si>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</si>
  <si>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</si>
  <si>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</si>
  <si>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</si>
  <si>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</si>
  <si>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</si>
  <si>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</si>
  <si>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</si>
  <si>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</si>
  <si>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</si>
  <si>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</si>
  <si>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</si>
  <si>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</si>
  <si>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</si>
  <si>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</si>
  <si>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</si>
  <si>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</si>
  <si>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</si>
  <si>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</si>
  <si>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</si>
  <si>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</si>
  <si>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</si>
  <si>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</si>
  <si>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</si>
  <si>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</si>
  <si>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</si>
  <si>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</si>
  <si>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</si>
  <si>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</si>
  <si>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</si>
  <si>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</si>
  <si>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</si>
  <si>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</si>
  <si>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</si>
  <si>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</si>
  <si>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</si>
  <si>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</si>
  <si>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</si>
  <si>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</si>
  <si>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</si>
  <si>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</si>
  <si>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</si>
  <si>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</si>
  <si>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</si>
  <si>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</si>
  <si>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</si>
  <si>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</si>
  <si>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</si>
  <si>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</si>
  <si>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</si>
  <si>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</si>
  <si>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</si>
  <si>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</si>
  <si>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</si>
  <si>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</si>
  <si>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</si>
  <si>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</si>
  <si>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</si>
  <si>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</si>
  <si>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</si>
  <si>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</si>
  <si>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</si>
  <si>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</si>
  <si>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</si>
  <si>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</si>
  <si>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</si>
  <si>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</si>
  <si>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</si>
  <si>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</si>
  <si>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</si>
  <si>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</si>
  <si>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</si>
  <si>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</si>
  <si>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</si>
  <si>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</si>
  <si>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</si>
  <si>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</si>
  <si>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</si>
  <si>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</si>
  <si>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</si>
  <si>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</si>
  <si>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</si>
  <si>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</si>
  <si>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</si>
  <si>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</si>
  <si>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</si>
  <si>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</si>
  <si>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</si>
  <si>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</si>
  <si>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</si>
  <si>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</si>
  <si>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</si>
  <si>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</si>
  <si>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</si>
  <si>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</si>
  <si>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</si>
  <si>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</si>
  <si>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</si>
  <si>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</si>
  <si>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</si>
  <si>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</si>
  <si>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</si>
  <si>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</si>
  <si>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</si>
  <si>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</si>
  <si>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</si>
  <si>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</si>
  <si>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</si>
  <si>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</si>
  <si>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</si>
  <si>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</si>
  <si>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</si>
  <si>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</si>
  <si>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</si>
  <si>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</si>
  <si>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</si>
  <si>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</si>
  <si>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</si>
  <si>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</si>
  <si>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</si>
  <si>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</si>
  <si>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</si>
  <si>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</si>
  <si>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</si>
  <si>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</si>
  <si>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</si>
  <si>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</si>
  <si>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</si>
  <si>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</si>
  <si>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</si>
  <si>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</si>
  <si>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</si>
  <si>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</si>
  <si>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</si>
  <si>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</si>
  <si>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</si>
  <si>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</si>
  <si>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</si>
  <si>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</si>
  <si>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</si>
  <si>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</si>
  <si>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</si>
  <si>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</si>
  <si>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</si>
  <si>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</si>
  <si>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</si>
  <si>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</si>
  <si>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</si>
  <si>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</si>
  <si>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</si>
  <si>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</si>
  <si>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</si>
  <si>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</si>
  <si>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</si>
  <si>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</si>
  <si>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</si>
  <si>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</si>
  <si>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</si>
  <si>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</si>
  <si>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</si>
  <si>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</si>
  <si>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</si>
  <si>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</si>
  <si>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</si>
  <si>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</si>
  <si>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</si>
  <si>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</si>
  <si>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</si>
  <si>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</si>
  <si>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</si>
  <si>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</si>
  <si>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</si>
  <si>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</si>
  <si>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</si>
  <si>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</si>
  <si>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</si>
  <si>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</si>
  <si>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</si>
  <si>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</si>
  <si>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</si>
  <si>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</si>
  <si>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</si>
  <si>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</si>
  <si>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</si>
  <si>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</si>
  <si>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</si>
  <si>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</si>
  <si>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</si>
  <si>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</si>
  <si>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</si>
  <si>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</si>
  <si>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</si>
  <si>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</si>
  <si>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</si>
  <si>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</si>
  <si>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</si>
  <si>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</si>
  <si>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</si>
  <si>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</si>
  <si>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</si>
  <si>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</si>
  <si>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</si>
  <si>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</si>
  <si>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</si>
  <si>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</si>
  <si>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</si>
  <si>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</si>
  <si>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</si>
  <si>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</si>
  <si>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</si>
  <si>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</si>
  <si>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</si>
  <si>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</si>
  <si>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</si>
  <si>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</si>
  <si>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</si>
  <si>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</si>
  <si>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</si>
  <si>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</si>
  <si>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</si>
  <si>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</si>
  <si>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</si>
  <si>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</si>
  <si>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</si>
  <si>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</si>
  <si>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</si>
  <si>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</si>
  <si>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</si>
  <si>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</si>
  <si>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</si>
  <si>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</si>
  <si>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</si>
  <si>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</si>
  <si>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</si>
  <si>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</si>
  <si>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</si>
  <si>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</si>
  <si>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</si>
  <si>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</si>
  <si>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</si>
  <si>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</si>
  <si>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</si>
  <si>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</si>
  <si>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</si>
  <si>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</si>
  <si>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</si>
  <si>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</si>
  <si>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</si>
  <si>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</si>
  <si>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</si>
  <si>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</si>
  <si>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</si>
  <si>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</si>
  <si>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</si>
  <si>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</si>
  <si>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</si>
  <si>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</si>
  <si>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</si>
  <si>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</si>
  <si>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</si>
  <si>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</si>
  <si>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</si>
  <si>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</si>
  <si>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</si>
  <si>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</si>
  <si>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</si>
  <si>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</si>
  <si>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</si>
  <si>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</si>
  <si>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</si>
  <si>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</si>
  <si>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</si>
  <si>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</si>
  <si>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</si>
  <si>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</si>
  <si>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</si>
  <si>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</si>
  <si>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</si>
  <si>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</si>
  <si>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</si>
  <si>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</si>
  <si>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</si>
  <si>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</si>
  <si>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</si>
  <si>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</si>
  <si>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</si>
  <si>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</si>
  <si>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</si>
  <si>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</si>
  <si>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</si>
  <si>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</si>
  <si>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</si>
  <si>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</si>
  <si>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</si>
  <si>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</si>
  <si>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</si>
  <si>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</si>
  <si>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</si>
  <si>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</si>
  <si>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</si>
  <si>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</si>
  <si>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</si>
  <si>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</si>
  <si>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</si>
  <si>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</si>
  <si>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</si>
  <si>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</si>
  <si>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</si>
  <si>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</si>
  <si>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</si>
  <si>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</si>
  <si>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</si>
  <si>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</si>
  <si>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</si>
  <si>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</si>
  <si>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</si>
  <si>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</si>
  <si>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</si>
  <si>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</si>
  <si>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</si>
  <si>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</si>
  <si>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</si>
  <si>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</si>
  <si>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</si>
  <si>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</si>
  <si>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</si>
  <si>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</si>
  <si>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</si>
  <si>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</si>
  <si>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</si>
  <si>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</si>
  <si>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</si>
  <si>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</si>
  <si>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</si>
  <si>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</si>
  <si>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</si>
  <si>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</si>
  <si>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</si>
  <si>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</si>
  <si>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</si>
  <si>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</si>
  <si>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</si>
  <si>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</si>
  <si>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</si>
  <si>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</si>
  <si>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</si>
  <si>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</si>
  <si>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</si>
  <si>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</si>
  <si>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</si>
  <si>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</si>
  <si>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</si>
  <si>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</si>
  <si>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</si>
  <si>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</si>
  <si>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</si>
  <si>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</si>
  <si>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</si>
  <si>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</si>
  <si>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</si>
  <si>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</si>
  <si>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</si>
  <si>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</si>
  <si>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</si>
  <si>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</si>
  <si>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</si>
  <si>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</si>
  <si>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</si>
  <si>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</si>
  <si>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</si>
  <si>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</si>
  <si>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</si>
  <si>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</si>
  <si>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</si>
  <si>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</si>
  <si>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</si>
  <si>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</si>
  <si>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</si>
  <si>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</si>
  <si>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</si>
  <si>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</si>
  <si>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</si>
  <si>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</si>
  <si>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</si>
  <si>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</si>
  <si>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</si>
  <si>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</si>
  <si>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</si>
  <si>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</si>
  <si>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</si>
  <si>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</si>
  <si>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</si>
  <si>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</si>
  <si>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</si>
  <si>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</si>
  <si>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</si>
  <si>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</si>
  <si>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</si>
  <si>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</si>
  <si>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</si>
  <si>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</si>
  <si>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</si>
  <si>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</si>
  <si>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</si>
  <si>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</si>
  <si>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</si>
  <si>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</si>
  <si>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</si>
  <si>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</si>
  <si>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</si>
  <si>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</si>
  <si>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</si>
  <si>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</si>
  <si>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</si>
  <si>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</si>
  <si>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</si>
  <si>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</si>
  <si>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</si>
  <si>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</si>
  <si>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</si>
  <si>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</si>
  <si>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</si>
  <si>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</si>
  <si>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</si>
  <si>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</si>
  <si>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</si>
  <si>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</si>
  <si>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</si>
  <si>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</si>
  <si>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</si>
  <si>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</si>
  <si>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</si>
  <si>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</si>
  <si>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</si>
  <si>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</si>
  <si>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</si>
  <si>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</si>
  <si>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</si>
  <si>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</si>
  <si>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</si>
  <si>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</si>
  <si>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</si>
  <si>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</si>
  <si>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</si>
  <si>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</si>
  <si>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</si>
  <si>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</si>
  <si>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</si>
  <si>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</si>
  <si>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</si>
  <si>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</si>
  <si>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</si>
  <si>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</si>
  <si>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</si>
  <si>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</si>
  <si>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</si>
  <si>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</si>
  <si>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</si>
  <si>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</si>
  <si>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</si>
  <si>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</si>
  <si>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</si>
  <si>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</si>
  <si>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</si>
  <si>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</si>
  <si>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</si>
  <si>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</si>
  <si>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</si>
  <si>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</si>
  <si>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</si>
  <si>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</si>
  <si>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</si>
  <si>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</si>
  <si>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</si>
  <si>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</si>
  <si>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</si>
  <si>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</si>
  <si>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</si>
  <si>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</si>
  <si>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</si>
  <si>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</si>
  <si>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</si>
  <si>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</si>
  <si>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</si>
  <si>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</si>
  <si>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</si>
  <si>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</si>
  <si>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</si>
  <si>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</si>
  <si>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</si>
  <si>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</si>
  <si>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</si>
  <si>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</si>
  <si>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</si>
  <si>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</si>
  <si>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</si>
  <si>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</si>
  <si>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</si>
  <si>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</si>
  <si>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</si>
  <si>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</si>
  <si>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</si>
  <si>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</si>
  <si>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</si>
  <si>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</si>
  <si>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</si>
  <si>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</si>
  <si>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</si>
  <si>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</si>
  <si>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</si>
  <si>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</si>
  <si>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</si>
  <si>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</si>
  <si>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</si>
  <si>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</si>
  <si>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</si>
  <si>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</si>
  <si>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</si>
  <si>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</si>
  <si>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</si>
  <si>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</si>
  <si>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</si>
  <si>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</si>
  <si>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</si>
  <si>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</si>
  <si>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</si>
  <si>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</si>
  <si>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</si>
  <si>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</si>
  <si>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</si>
  <si>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</si>
  <si>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</si>
  <si>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</si>
  <si>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</si>
  <si>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</si>
  <si>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</si>
  <si>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</si>
  <si>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</si>
  <si>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</si>
  <si>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</si>
  <si>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</si>
  <si>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</si>
  <si>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</si>
  <si>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</si>
  <si>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</si>
  <si>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</si>
  <si>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</si>
  <si>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</si>
  <si>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</si>
  <si>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</si>
  <si>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</si>
  <si>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</si>
  <si>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</si>
  <si>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</si>
  <si>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</si>
  <si>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</si>
  <si>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</si>
  <si>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</si>
  <si>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</si>
  <si>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</si>
  <si>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</si>
  <si>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</si>
  <si>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</si>
  <si>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</si>
  <si>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</si>
  <si>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</si>
  <si>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</si>
  <si>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</si>
  <si>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</si>
  <si>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</si>
  <si>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</si>
  <si>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</si>
  <si>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</si>
  <si>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</si>
  <si>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</si>
  <si>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</si>
  <si>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</si>
  <si>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</si>
  <si>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</si>
  <si>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</si>
  <si>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</si>
  <si>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</si>
  <si>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</si>
  <si>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</si>
  <si>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</si>
  <si>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</si>
  <si>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</si>
  <si>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</si>
  <si>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</si>
  <si>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</si>
  <si>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</si>
  <si>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</si>
  <si>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</si>
  <si>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</si>
  <si>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</si>
  <si>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</si>
  <si>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</si>
  <si>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</si>
  <si>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</si>
  <si>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</si>
  <si>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</si>
  <si>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</si>
  <si>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</si>
  <si>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</si>
  <si>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</si>
  <si>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</si>
  <si>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</si>
  <si>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</si>
  <si>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</si>
  <si>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</si>
  <si>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</si>
  <si>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</si>
  <si>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</si>
  <si>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</si>
  <si>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</si>
  <si>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</si>
  <si>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</si>
  <si>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</si>
  <si>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</si>
  <si>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</si>
  <si>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</si>
  <si>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</si>
  <si>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</si>
  <si>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</si>
  <si>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</si>
  <si>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</si>
  <si>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</si>
  <si>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</si>
  <si>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</si>
  <si>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</si>
  <si>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</si>
  <si>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</si>
  <si>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</si>
  <si>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</si>
  <si>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</si>
  <si>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</si>
  <si>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</si>
  <si>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</si>
  <si>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</si>
  <si>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</si>
  <si>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</si>
  <si>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</si>
  <si>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</si>
  <si>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</si>
  <si>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</si>
  <si>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</si>
  <si>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</si>
  <si>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</si>
  <si>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</si>
  <si>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</si>
  <si>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</si>
  <si>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</si>
  <si>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</si>
  <si>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</si>
  <si>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</si>
  <si>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</si>
  <si>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</si>
  <si>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</si>
  <si>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</si>
  <si>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</si>
  <si>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</si>
  <si>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</si>
  <si>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</si>
  <si>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</si>
  <si>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</si>
  <si>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</si>
  <si>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</si>
  <si>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</si>
  <si>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</si>
  <si>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</si>
  <si>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</si>
  <si>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</si>
  <si>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</si>
  <si>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</si>
  <si>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</si>
  <si>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</si>
  <si>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</si>
  <si>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</si>
  <si>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</si>
  <si>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</si>
  <si>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</si>
  <si>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</si>
  <si>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</si>
  <si>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</si>
  <si>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</si>
  <si>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</si>
  <si>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</si>
  <si>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</si>
  <si>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</si>
  <si>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</si>
  <si>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</si>
  <si>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</si>
  <si>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</si>
  <si>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</si>
  <si>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</si>
  <si>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</si>
  <si>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</si>
  <si>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</si>
  <si>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</si>
  <si>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</si>
  <si>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</si>
  <si>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</si>
  <si>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</si>
  <si>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</si>
  <si>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</si>
  <si>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</si>
  <si>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</si>
  <si>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</si>
  <si>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</si>
  <si>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</si>
  <si>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</si>
  <si>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</si>
  <si>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</si>
  <si>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</si>
  <si>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</si>
  <si>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</si>
  <si>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</si>
  <si>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</si>
  <si>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</si>
  <si>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</si>
  <si>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</si>
  <si>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</si>
  <si>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</si>
  <si>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</si>
  <si>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</si>
  <si>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</si>
  <si>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</si>
  <si>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</si>
  <si>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</si>
  <si>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</si>
  <si>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</si>
  <si>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</si>
  <si>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</si>
  <si>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</si>
  <si>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</si>
  <si>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</si>
  <si>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</si>
  <si>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</si>
  <si>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</si>
  <si>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</si>
  <si>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</si>
  <si>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</si>
  <si>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</si>
  <si>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</si>
  <si>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</si>
  <si>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</si>
  <si>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</si>
  <si>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</si>
  <si>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</si>
  <si>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</si>
  <si>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</si>
  <si>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</si>
  <si>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</si>
  <si>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</si>
  <si>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</si>
  <si>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</si>
  <si>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</si>
  <si>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</si>
  <si>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</si>
  <si>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</si>
  <si>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</si>
  <si>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</si>
  <si>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</si>
  <si>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</si>
  <si>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</si>
  <si>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</si>
  <si>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</si>
  <si>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</si>
  <si>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</si>
  <si>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</si>
  <si>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</si>
  <si>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</si>
  <si>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</si>
  <si>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</si>
  <si>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</si>
  <si>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</si>
  <si>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</si>
  <si>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</si>
  <si>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</si>
  <si>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</si>
  <si>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</si>
  <si>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</si>
  <si>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</si>
  <si>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</si>
  <si>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</si>
  <si>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</si>
  <si>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</si>
  <si>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</si>
  <si>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</si>
  <si>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</si>
  <si>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</si>
  <si>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</si>
  <si>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</si>
  <si>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</si>
  <si>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</si>
  <si>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</si>
  <si>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</si>
  <si>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</si>
  <si>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</si>
  <si>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</si>
  <si>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</si>
  <si>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</si>
  <si>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</si>
  <si>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</si>
  <si>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</si>
  <si>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</si>
  <si>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</si>
  <si>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</si>
  <si>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</si>
  <si>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</si>
  <si>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</si>
  <si>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</si>
  <si>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</si>
  <si>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</si>
  <si>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</si>
  <si>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</si>
  <si>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</si>
  <si>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</si>
  <si>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</si>
  <si>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</si>
  <si>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</si>
  <si>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</si>
  <si>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</si>
  <si>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</si>
  <si>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</si>
  <si>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</si>
  <si>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</si>
  <si>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</si>
  <si>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</si>
  <si>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</si>
  <si>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</si>
  <si>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</si>
  <si>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</si>
  <si>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</si>
  <si>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</si>
  <si>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</si>
  <si>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</si>
  <si>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</si>
  <si>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</si>
  <si>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</si>
  <si>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</si>
  <si>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</si>
  <si>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</si>
  <si>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</si>
  <si>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</si>
  <si>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</si>
  <si>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</si>
  <si>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</si>
  <si>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</si>
  <si>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</si>
  <si>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</si>
  <si>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</si>
  <si>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</si>
  <si>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</si>
  <si>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</si>
  <si>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</si>
  <si>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</si>
  <si>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</si>
  <si>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</si>
  <si>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</si>
  <si>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</si>
  <si>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</si>
  <si>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</si>
  <si>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</si>
  <si>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</si>
  <si>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</si>
  <si>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</si>
  <si>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</si>
  <si>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</si>
  <si>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</si>
  <si>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</si>
  <si>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</si>
  <si>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</si>
  <si>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</si>
  <si>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</si>
  <si>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</si>
  <si>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</si>
  <si>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</si>
  <si>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</si>
  <si>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</si>
  <si>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</si>
  <si>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</si>
  <si>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</si>
  <si>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</si>
  <si>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</si>
  <si>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</si>
  <si>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</si>
  <si>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</si>
  <si>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</si>
  <si>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</si>
  <si>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</si>
  <si>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</si>
  <si>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</si>
  <si>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</si>
  <si>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</si>
  <si>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</si>
  <si>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</si>
  <si>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</si>
  <si>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</si>
  <si>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</si>
  <si>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</si>
  <si>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</si>
  <si>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</si>
  <si>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</si>
  <si>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</si>
  <si>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</si>
  <si>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</si>
  <si>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</si>
  <si>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</si>
  <si>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</si>
  <si>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</si>
  <si>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</si>
  <si>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</si>
  <si>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</si>
  <si>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</si>
  <si>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</si>
  <si>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</si>
  <si>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</si>
  <si>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</si>
  <si>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</si>
  <si>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</si>
  <si>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</si>
  <si>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</si>
  <si>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</si>
  <si>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</si>
  <si>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</si>
  <si>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</si>
  <si>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</si>
  <si>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</si>
  <si>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</si>
  <si>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</si>
  <si>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</si>
  <si>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</si>
  <si>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</si>
  <si>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</si>
  <si>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</si>
  <si>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</si>
  <si>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</si>
  <si>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</si>
  <si>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</si>
  <si>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</si>
  <si>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</si>
  <si>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</si>
  <si>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</si>
  <si>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</si>
  <si>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</si>
  <si>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</si>
  <si>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</si>
  <si>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</si>
  <si>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</si>
  <si>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</si>
  <si>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</si>
  <si>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</si>
  <si>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</si>
  <si>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</si>
  <si>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</si>
  <si>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</si>
  <si>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</si>
  <si>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</si>
  <si>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</si>
  <si>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</si>
  <si>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</si>
  <si>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</si>
  <si>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</si>
  <si>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</si>
  <si>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</si>
  <si>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</si>
  <si>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</si>
  <si>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</si>
  <si>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</si>
  <si>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</si>
  <si>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</si>
  <si>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</si>
  <si>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</si>
  <si>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</si>
  <si>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</si>
  <si>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</si>
  <si>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</si>
  <si>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</si>
  <si>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</si>
  <si>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</si>
  <si>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</si>
  <si>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</si>
  <si>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</si>
  <si>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</si>
  <si>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</si>
  <si>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</si>
  <si>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</si>
  <si>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</si>
  <si>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</si>
  <si>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</si>
  <si>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</si>
  <si>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</si>
  <si>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</si>
  <si>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</si>
  <si>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</si>
  <si>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</si>
  <si>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</si>
  <si>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</si>
  <si>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</si>
  <si>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</si>
  <si>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</si>
  <si>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</si>
  <si>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</si>
  <si>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</si>
  <si>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</si>
  <si>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</si>
  <si>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</si>
  <si>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</si>
  <si>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</si>
  <si>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</si>
  <si>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</si>
  <si>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</si>
  <si>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</si>
  <si>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</si>
  <si>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</si>
  <si>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</si>
  <si>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</si>
  <si>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</si>
  <si>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</si>
  <si>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</si>
  <si>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</si>
  <si>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</si>
  <si>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</si>
  <si>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</si>
  <si>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</si>
  <si>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</si>
  <si>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</si>
  <si>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</si>
  <si>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</si>
  <si>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</si>
  <si>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</si>
  <si>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</si>
  <si>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</si>
  <si>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</si>
  <si>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</si>
  <si>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</si>
  <si>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</si>
  <si>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</si>
  <si>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</si>
  <si>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</si>
  <si>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</si>
  <si>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</si>
  <si>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</si>
  <si>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</si>
  <si>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</si>
  <si>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</si>
  <si>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</si>
  <si>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</si>
  <si>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</si>
  <si>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</si>
  <si>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</si>
  <si>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</si>
  <si>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</si>
  <si>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</si>
  <si>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</si>
  <si>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</si>
  <si>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</si>
  <si>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</si>
  <si>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</si>
  <si>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</si>
  <si>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</si>
  <si>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</si>
  <si>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</si>
  <si>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</si>
  <si>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</si>
  <si>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</si>
  <si>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</si>
  <si>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</si>
  <si>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</si>
  <si>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</si>
  <si>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</si>
  <si>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</si>
  <si>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</si>
  <si>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</si>
  <si>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</si>
  <si>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</si>
  <si>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</si>
  <si>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</si>
  <si>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</si>
  <si>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</si>
  <si>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</si>
  <si>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</si>
  <si>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</si>
  <si>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</si>
  <si>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</si>
  <si>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</si>
  <si>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</si>
  <si>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</si>
  <si>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</si>
  <si>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</si>
  <si>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</si>
  <si>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</si>
  <si>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</si>
  <si>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</si>
  <si>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</si>
  <si>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</si>
  <si>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</si>
  <si>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</si>
  <si>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</si>
  <si>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</si>
  <si>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</si>
  <si>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</si>
  <si>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</si>
  <si>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</si>
  <si>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</si>
  <si>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</si>
  <si>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</si>
  <si>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</si>
  <si>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</si>
  <si>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</si>
  <si>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</si>
  <si>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</si>
  <si>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</si>
  <si>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</si>
  <si>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</si>
  <si>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</si>
  <si>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</si>
  <si>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</si>
  <si>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</si>
  <si>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</si>
  <si>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</si>
  <si>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</si>
  <si>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</si>
  <si>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</si>
  <si>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</si>
  <si>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</si>
  <si>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</si>
  <si>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</si>
  <si>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</si>
  <si>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</si>
  <si>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</si>
  <si>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</si>
  <si>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</si>
  <si>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</si>
  <si>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</si>
  <si>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</si>
  <si>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</si>
  <si>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</si>
  <si>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</si>
  <si>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</si>
  <si>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</si>
  <si>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</si>
  <si>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</si>
  <si>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</si>
  <si>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</si>
  <si>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</si>
  <si>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</si>
  <si>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</si>
  <si>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</si>
  <si>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</si>
  <si>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</si>
  <si>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</si>
  <si>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</si>
  <si>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</si>
  <si>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</si>
  <si>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</si>
  <si>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</si>
  <si>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</si>
  <si>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</si>
  <si>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</si>
  <si>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</si>
  <si>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</si>
  <si>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</si>
  <si>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</si>
  <si>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</si>
  <si>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</si>
  <si>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</si>
  <si>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</si>
  <si>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</si>
  <si>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</si>
  <si>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</si>
  <si>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</si>
  <si>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</si>
  <si>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</si>
  <si>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</si>
  <si>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</si>
  <si>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</si>
  <si>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</si>
  <si>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</si>
  <si>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</si>
  <si>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</si>
  <si>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</si>
  <si>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</si>
  <si>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</si>
  <si>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</si>
  <si>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</si>
  <si>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</si>
  <si>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</si>
  <si>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</si>
  <si>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</si>
  <si>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</si>
  <si>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</si>
  <si>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</si>
  <si>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</si>
  <si>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</si>
  <si>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</si>
  <si>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</si>
  <si>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</si>
  <si>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</si>
  <si>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</si>
  <si>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</si>
  <si>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</si>
  <si>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</si>
  <si>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</si>
  <si>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</si>
  <si>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</si>
  <si>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</si>
  <si>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</si>
  <si>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</si>
  <si>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</si>
  <si>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</si>
  <si>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</si>
  <si>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</si>
  <si>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</si>
  <si>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</si>
  <si>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</si>
  <si>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</si>
  <si>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</si>
  <si>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</si>
  <si>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</si>
  <si>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</si>
  <si>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</si>
  <si>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</si>
  <si>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</si>
  <si>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</si>
  <si>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</si>
  <si>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</si>
  <si>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</si>
  <si>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</si>
  <si>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</si>
  <si>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</si>
  <si>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</si>
  <si>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</si>
  <si>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</si>
  <si>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</si>
  <si>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</si>
  <si>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</si>
  <si>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</si>
  <si>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</si>
  <si>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</si>
  <si>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</si>
  <si>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</si>
  <si>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</si>
  <si>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</si>
  <si>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</si>
  <si>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</si>
  <si>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</si>
  <si>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</si>
  <si>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</si>
  <si>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</si>
  <si>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</si>
  <si>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</si>
  <si>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</si>
  <si>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</si>
  <si>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</si>
  <si>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</si>
  <si>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</si>
  <si>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</si>
  <si>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</si>
  <si>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</si>
  <si>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</si>
  <si>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</si>
  <si>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</si>
  <si>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</si>
  <si>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</si>
  <si>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</si>
  <si>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</si>
  <si>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</si>
  <si>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</si>
  <si>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</si>
  <si>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</si>
  <si>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</si>
  <si>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</si>
  <si>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</si>
  <si>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</si>
  <si>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</si>
  <si>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</si>
  <si>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</si>
  <si>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</si>
  <si>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</si>
  <si>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</si>
  <si>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</si>
  <si>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</si>
  <si>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</si>
  <si>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</si>
  <si>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</si>
  <si>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</si>
  <si>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</si>
  <si>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</si>
  <si>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</si>
  <si>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</si>
  <si>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</si>
  <si>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</si>
  <si>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</si>
  <si>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</si>
  <si>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</si>
  <si>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</si>
  <si>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</si>
  <si>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</si>
  <si>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</si>
  <si>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</si>
  <si>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</si>
  <si>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</si>
  <si>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</si>
  <si>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</si>
  <si>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</si>
  <si>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</si>
  <si>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</si>
  <si>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</si>
  <si>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</si>
  <si>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</si>
  <si>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</si>
  <si>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</si>
  <si>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</si>
  <si>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</si>
  <si>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</si>
  <si>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</si>
  <si>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</si>
  <si>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</si>
  <si>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</si>
  <si>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</si>
  <si>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</si>
  <si>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</si>
  <si>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</si>
  <si>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</si>
  <si>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</si>
  <si>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</si>
  <si>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</si>
  <si>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</si>
  <si>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</si>
  <si>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</si>
  <si>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</si>
  <si>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</si>
  <si>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</si>
  <si>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</si>
  <si>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</si>
  <si>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</si>
  <si>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</si>
  <si>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</si>
  <si>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</si>
  <si>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</si>
  <si>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</si>
  <si>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</si>
  <si>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</si>
  <si>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</si>
  <si>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</si>
  <si>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</si>
  <si>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</si>
  <si>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</si>
  <si>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</si>
  <si>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</si>
  <si>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</si>
  <si>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</si>
  <si>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</si>
  <si>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</si>
  <si>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</si>
  <si>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</si>
  <si>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</si>
  <si>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</si>
  <si>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</si>
  <si>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</si>
  <si>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</si>
  <si>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</si>
  <si>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</si>
  <si>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</si>
  <si>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</si>
  <si>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</si>
  <si>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</si>
  <si>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</si>
  <si>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</si>
  <si>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</si>
  <si>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</si>
  <si>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</si>
  <si>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</si>
  <si>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</si>
  <si>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</si>
  <si>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</si>
  <si>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</si>
  <si>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</si>
  <si>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</si>
  <si>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</si>
  <si>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</si>
  <si>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</si>
  <si>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</si>
  <si>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</si>
  <si>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</si>
  <si>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</si>
  <si>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</si>
  <si>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</si>
  <si>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</si>
  <si>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</si>
  <si>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</si>
  <si>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</si>
  <si>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</si>
  <si>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</si>
  <si>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</si>
  <si>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</si>
  <si>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</si>
  <si>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</si>
  <si>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</si>
  <si>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</si>
  <si>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</si>
  <si>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</si>
  <si>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</si>
  <si>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</si>
  <si>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</si>
  <si>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</si>
  <si>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</si>
  <si>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</si>
  <si>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</si>
  <si>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</si>
  <si>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</si>
  <si>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</si>
  <si>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</si>
  <si>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</si>
  <si>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</si>
  <si>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</si>
  <si>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</si>
  <si>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</si>
  <si>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</si>
  <si>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</si>
  <si>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</si>
  <si>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</si>
  <si>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</si>
  <si>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</si>
  <si>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</si>
  <si>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</si>
  <si>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</si>
  <si>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</si>
  <si>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</si>
  <si>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</si>
  <si>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</si>
  <si>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</si>
  <si>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</si>
  <si>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</si>
  <si>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</si>
  <si>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</si>
  <si>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</si>
  <si>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</si>
  <si>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</si>
  <si>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</si>
  <si>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</si>
  <si>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</si>
  <si>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</si>
  <si>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</si>
  <si>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</si>
  <si>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</si>
  <si>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</si>
  <si>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</si>
  <si>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</si>
  <si>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</si>
  <si>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</si>
  <si>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</si>
  <si>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</si>
  <si>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</si>
  <si>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</si>
  <si>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</si>
  <si>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</si>
  <si>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</si>
  <si>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</si>
  <si>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</si>
  <si>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</si>
  <si>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</si>
  <si>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</si>
  <si>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</si>
  <si>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</si>
  <si>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</si>
  <si>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</si>
  <si>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</si>
  <si>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</si>
  <si>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</si>
  <si>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</si>
  <si>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</si>
  <si>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</si>
  <si>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</si>
  <si>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</si>
  <si>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</si>
  <si>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</si>
  <si>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</si>
  <si>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</si>
  <si>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</si>
  <si>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</si>
  <si>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</si>
  <si>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</si>
  <si>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</si>
  <si>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</si>
  <si>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</si>
  <si>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</si>
  <si>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</si>
  <si>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</si>
  <si>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</si>
  <si>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</si>
  <si>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</si>
  <si>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</si>
  <si>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</si>
  <si>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</si>
  <si>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</si>
  <si>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</si>
  <si>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</si>
  <si>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</si>
  <si>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</si>
  <si>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</si>
  <si>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</si>
  <si>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</si>
  <si>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</si>
  <si>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</si>
  <si>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</si>
  <si>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</si>
  <si>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</si>
  <si>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</si>
  <si>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</si>
  <si>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</si>
  <si>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</si>
  <si>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</si>
  <si>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</si>
  <si>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</si>
  <si>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</si>
  <si>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</si>
  <si>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</si>
  <si>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</si>
  <si>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</si>
  <si>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</si>
  <si>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</si>
  <si>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</si>
  <si>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</si>
  <si>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</si>
  <si>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</si>
  <si>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</si>
  <si>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</si>
  <si>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</si>
  <si>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</si>
  <si>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</si>
  <si>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</si>
  <si>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</si>
  <si>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</si>
  <si>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</si>
  <si>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</si>
  <si>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</si>
  <si>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</si>
  <si>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</si>
  <si>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</si>
  <si>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</si>
  <si>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</si>
  <si>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</si>
  <si>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</si>
  <si>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</si>
  <si>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</si>
  <si>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</si>
  <si>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</si>
  <si>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</si>
  <si>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</si>
  <si>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</si>
  <si>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</si>
  <si>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</si>
  <si>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</si>
  <si>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</si>
  <si>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</si>
  <si>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</si>
  <si>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</si>
  <si>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</si>
  <si>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</si>
  <si>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</si>
  <si>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</si>
  <si>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</si>
  <si>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</si>
  <si>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</si>
  <si>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</si>
  <si>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</si>
  <si>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</si>
  <si>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</si>
  <si>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</si>
  <si>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</si>
  <si>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</si>
  <si>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</si>
  <si>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</si>
  <si>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</si>
  <si>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</si>
  <si>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</si>
  <si>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</si>
  <si>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</si>
  <si>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</si>
  <si>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</si>
  <si>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</si>
  <si>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</si>
  <si>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</si>
  <si>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</si>
  <si>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</si>
  <si>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</si>
  <si>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</si>
  <si>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</si>
  <si>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</si>
  <si>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</si>
  <si>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</si>
  <si>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</si>
  <si>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</si>
  <si>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</si>
  <si>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</si>
  <si>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</si>
  <si>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</si>
  <si>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</si>
  <si>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</si>
  <si>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</si>
  <si>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</si>
  <si>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</si>
  <si>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</si>
  <si>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</si>
  <si>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</si>
  <si>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</si>
  <si>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</si>
  <si>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</si>
  <si>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</si>
  <si>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</si>
  <si>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</si>
  <si>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</si>
  <si>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</si>
  <si>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</si>
  <si>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</si>
  <si>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</si>
  <si>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</si>
  <si>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</si>
  <si>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</si>
  <si>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</si>
  <si>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</si>
  <si>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</si>
  <si>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</si>
  <si>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</si>
  <si>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</si>
  <si>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</si>
  <si>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</si>
  <si>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</si>
  <si>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</si>
  <si>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</si>
  <si>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</si>
  <si>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</si>
  <si>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</si>
  <si>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</si>
  <si>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</si>
  <si>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</si>
  <si>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</si>
  <si>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</si>
  <si>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</si>
  <si>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</si>
  <si>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</si>
  <si>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</si>
  <si>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</si>
  <si>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</si>
  <si>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</si>
  <si>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</si>
  <si>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</si>
  <si>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</si>
  <si>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</si>
  <si>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</si>
  <si>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</si>
  <si>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</si>
  <si>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</si>
  <si>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</si>
  <si>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</si>
  <si>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</si>
  <si>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</si>
  <si>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</si>
  <si>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</si>
  <si>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</si>
  <si>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</si>
  <si>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</si>
  <si>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</si>
  <si>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</si>
  <si>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</si>
  <si>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</si>
  <si>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</si>
  <si>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</si>
  <si>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</si>
  <si>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</si>
  <si>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</si>
  <si>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</si>
  <si>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</si>
  <si>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</si>
  <si>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</si>
  <si>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</si>
  <si>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</si>
  <si>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</si>
  <si>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</si>
  <si>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</si>
  <si>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</si>
  <si>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</si>
  <si>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</si>
  <si>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</si>
  <si>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</si>
  <si>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</si>
  <si>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</si>
  <si>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</si>
  <si>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</si>
  <si>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</si>
  <si>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</si>
  <si>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</si>
  <si>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</si>
  <si>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</si>
  <si>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</si>
  <si>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</si>
  <si>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</si>
  <si>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</si>
  <si>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</si>
  <si>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</si>
  <si>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</si>
  <si>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</si>
  <si>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</si>
  <si>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</si>
  <si>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</si>
  <si>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</si>
  <si>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</si>
  <si>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</si>
  <si>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</si>
  <si>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</si>
  <si>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</si>
  <si>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</si>
  <si>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</si>
  <si>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</si>
  <si>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</si>
  <si>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</si>
  <si>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</si>
  <si>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</si>
  <si>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</si>
  <si>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</si>
  <si>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</si>
  <si>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</si>
  <si>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</si>
  <si>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</si>
  <si>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</si>
  <si>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</si>
  <si>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</si>
  <si>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</si>
  <si>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</si>
  <si>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</si>
  <si>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</si>
  <si>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</si>
  <si>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</si>
  <si>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</si>
  <si>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</si>
  <si>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</si>
  <si>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</si>
  <si>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</si>
  <si>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</si>
  <si>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</si>
  <si>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</si>
  <si>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</si>
  <si>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</si>
  <si>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</si>
  <si>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</si>
  <si>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</si>
  <si>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</si>
  <si>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</si>
  <si>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</si>
  <si>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</si>
  <si>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</si>
  <si>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</si>
  <si>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</si>
  <si>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</si>
  <si>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</si>
  <si>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</si>
  <si>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</si>
  <si>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</si>
  <si>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</si>
  <si>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</si>
  <si>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</si>
  <si>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</si>
  <si>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</si>
  <si>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</si>
  <si>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</si>
  <si>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</si>
  <si>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</si>
  <si>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</si>
  <si>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</si>
  <si>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</si>
  <si>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</si>
  <si>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</si>
  <si>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</si>
  <si>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</si>
  <si>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</si>
  <si>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</si>
  <si>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</si>
  <si>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</si>
  <si>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</si>
  <si>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</si>
  <si>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</si>
  <si>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</si>
  <si>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</si>
  <si>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</si>
  <si>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</si>
  <si>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</si>
  <si>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</si>
  <si>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</si>
  <si>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</si>
  <si>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</si>
  <si>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</si>
  <si>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</si>
  <si>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</si>
  <si>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</si>
  <si>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</si>
  <si>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</si>
  <si>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</si>
  <si>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</si>
  <si>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</si>
  <si>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</si>
  <si>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</si>
  <si>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</si>
  <si>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</si>
  <si>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</si>
  <si>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</si>
  <si>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</si>
  <si>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</si>
  <si>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</si>
  <si>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</si>
  <si>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</si>
  <si>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</si>
  <si>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</si>
  <si>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</si>
  <si>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</si>
  <si>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</si>
  <si>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</si>
  <si>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</si>
  <si>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</si>
  <si>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</si>
  <si>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</si>
  <si>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</si>
  <si>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</si>
  <si>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</si>
  <si>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</si>
  <si>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</si>
  <si>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</si>
  <si>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</si>
  <si>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</si>
  <si>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</si>
  <si>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</si>
  <si>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</si>
  <si>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</si>
  <si>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</si>
  <si>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</si>
  <si>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</si>
  <si>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</si>
  <si>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</si>
  <si>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</si>
  <si>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</si>
  <si>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</si>
  <si>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</si>
  <si>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</si>
  <si>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</si>
  <si>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</si>
  <si>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</si>
  <si>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</si>
  <si>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</si>
  <si>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</si>
  <si>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</si>
  <si>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</si>
  <si>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</si>
  <si>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</si>
  <si>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</si>
  <si>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</si>
  <si>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</si>
  <si>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</si>
  <si>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</si>
  <si>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</si>
  <si>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</si>
  <si>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</si>
  <si>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</si>
  <si>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</si>
  <si>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</si>
  <si>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</si>
  <si>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</si>
  <si>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</si>
  <si>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</si>
  <si>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</si>
  <si>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</si>
  <si>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</si>
  <si>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</si>
  <si>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</si>
  <si>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</si>
  <si>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</si>
  <si>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</si>
  <si>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</si>
  <si>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</si>
  <si>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</si>
  <si>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</si>
  <si>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</si>
  <si>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</si>
  <si>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</si>
  <si>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</si>
  <si>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</si>
  <si>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</si>
  <si>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</si>
  <si>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</si>
  <si>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</si>
  <si>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</si>
  <si>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</si>
  <si>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</si>
  <si>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</si>
  <si>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</si>
  <si>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</si>
  <si>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</si>
  <si>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</si>
  <si>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</si>
  <si>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</si>
  <si>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</si>
  <si>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</si>
  <si>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</si>
  <si>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</si>
  <si>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</si>
  <si>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</si>
  <si>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</si>
  <si>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</si>
  <si>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</si>
  <si>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</si>
  <si>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</si>
  <si>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</si>
  <si>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</si>
  <si>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</si>
  <si>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</si>
  <si>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</si>
  <si>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</si>
  <si>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</si>
  <si>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</si>
  <si>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</si>
  <si>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</si>
  <si>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</si>
  <si>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</si>
  <si>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</si>
  <si>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</si>
  <si>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</si>
  <si>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</si>
  <si>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</si>
  <si>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</si>
  <si>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</si>
  <si>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</si>
  <si>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</si>
  <si>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</si>
  <si>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</si>
  <si>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</si>
  <si>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</si>
  <si>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</si>
  <si>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</si>
  <si>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</si>
  <si>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</si>
  <si>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</si>
  <si>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</si>
  <si>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</si>
  <si>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</si>
  <si>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</si>
  <si>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</si>
  <si>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</si>
  <si>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</si>
  <si>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</si>
  <si>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</si>
  <si>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</si>
  <si>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</si>
  <si>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</si>
  <si>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</si>
  <si>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</si>
  <si>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</si>
  <si>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</si>
  <si>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</si>
  <si>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</si>
  <si>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</si>
  <si>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</si>
  <si>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</si>
  <si>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</si>
  <si>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</si>
  <si>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</si>
  <si>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</si>
  <si>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</si>
  <si>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</si>
  <si>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</si>
  <si>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</si>
  <si>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</si>
  <si>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</si>
  <si>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</si>
  <si>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</si>
  <si>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</si>
  <si>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</si>
  <si>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</si>
  <si>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</si>
  <si>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</si>
  <si>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</si>
  <si>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</si>
  <si>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</si>
  <si>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</si>
  <si>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</si>
  <si>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</si>
  <si>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</si>
  <si>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</si>
  <si>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</si>
  <si>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</si>
  <si>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</si>
  <si>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</si>
  <si>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</si>
  <si>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</si>
  <si>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</si>
  <si>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</si>
  <si>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</si>
  <si>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</si>
  <si>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</si>
  <si>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</si>
  <si>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</si>
  <si>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</si>
  <si>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</si>
  <si>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</si>
  <si>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</si>
  <si>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</si>
  <si>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</si>
  <si>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</si>
  <si>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</si>
  <si>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</si>
  <si>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</si>
  <si>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</si>
  <si>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</si>
  <si>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</si>
  <si>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</si>
  <si>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</si>
  <si>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</si>
  <si>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</si>
  <si>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</si>
  <si>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</si>
  <si>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</si>
  <si>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</si>
  <si>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</si>
  <si>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</si>
  <si>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</si>
  <si>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</si>
  <si>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</si>
  <si>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</si>
  <si>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</si>
  <si>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</si>
  <si>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</si>
  <si>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</si>
  <si>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</si>
  <si>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</si>
  <si>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</si>
  <si>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</si>
  <si>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</si>
  <si>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</si>
  <si>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</si>
  <si>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</si>
  <si>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</si>
  <si>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</si>
  <si>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</si>
  <si>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</si>
  <si>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</si>
  <si>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</si>
  <si>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</si>
  <si>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</si>
  <si>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</si>
  <si>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</si>
  <si>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</si>
  <si>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</si>
  <si>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</si>
  <si>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</si>
  <si>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</si>
  <si>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</si>
  <si>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</si>
  <si>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</si>
  <si>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</si>
  <si>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</si>
  <si>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</si>
  <si>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</si>
  <si>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</si>
  <si>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</si>
  <si>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</si>
  <si>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</si>
  <si>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</si>
  <si>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</si>
  <si>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</si>
  <si>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</si>
  <si>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</si>
  <si>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</si>
  <si>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</si>
  <si>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</si>
  <si>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</si>
  <si>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</si>
  <si>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</si>
  <si>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</si>
  <si>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</si>
  <si>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</si>
  <si>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</si>
  <si>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</si>
  <si>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</si>
  <si>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</si>
  <si>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</si>
  <si>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</si>
  <si>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</si>
  <si>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</si>
  <si>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</si>
  <si>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</si>
  <si>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</si>
  <si>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</si>
  <si>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</si>
  <si>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</si>
  <si>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</si>
  <si>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</si>
  <si>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</si>
  <si>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</si>
  <si>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</si>
  <si>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</si>
  <si>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</si>
  <si>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</si>
  <si>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</si>
  <si>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</si>
  <si>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</si>
  <si>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</si>
  <si>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</si>
  <si>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</si>
  <si>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</si>
  <si>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</si>
  <si>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</si>
  <si>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</si>
  <si>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</si>
  <si>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</si>
  <si>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</si>
  <si>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</si>
  <si>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</si>
  <si>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</si>
  <si>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</si>
  <si>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</si>
  <si>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</si>
  <si>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</si>
  <si>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</si>
  <si>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</si>
  <si>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</si>
  <si>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</si>
  <si>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</si>
  <si>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</si>
  <si>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</si>
  <si>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</si>
  <si>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</si>
  <si>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</si>
  <si>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</si>
  <si>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</si>
  <si>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</si>
  <si>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</si>
  <si>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</si>
  <si>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</si>
  <si>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</si>
  <si>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</si>
  <si>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</si>
  <si>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</si>
  <si>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</si>
  <si>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</si>
  <si>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</si>
  <si>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</si>
  <si>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</si>
  <si>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</si>
  <si>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</si>
  <si>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</si>
  <si>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</si>
  <si>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</si>
  <si>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</si>
  <si>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</si>
  <si>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</si>
  <si>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</si>
  <si>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</si>
  <si>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</si>
  <si>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</si>
  <si>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</si>
  <si>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</si>
  <si>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</si>
  <si>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</si>
  <si>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</si>
  <si>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</si>
  <si>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</si>
  <si>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</si>
  <si>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</si>
  <si>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</si>
  <si>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</si>
  <si>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</si>
  <si>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</si>
  <si>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</si>
  <si>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</si>
  <si>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</si>
  <si>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</si>
  <si>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</si>
  <si>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</si>
  <si>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</si>
  <si>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</si>
  <si>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</si>
  <si>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</si>
  <si>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</si>
  <si>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</si>
  <si>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</si>
  <si>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</si>
  <si>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</si>
  <si>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</si>
  <si>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</si>
  <si>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</si>
  <si>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</si>
  <si>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</si>
  <si>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</si>
  <si>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</si>
  <si>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</si>
  <si>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</si>
  <si>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</si>
  <si>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</si>
  <si>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</si>
  <si>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</si>
  <si>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</si>
  <si>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</si>
  <si>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</si>
  <si>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</si>
  <si>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</si>
  <si>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</si>
  <si>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</si>
  <si>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</si>
  <si>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</si>
  <si>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</si>
  <si>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</si>
  <si>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</si>
  <si>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</si>
  <si>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</si>
  <si>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</si>
  <si>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</si>
  <si>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</si>
  <si>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</si>
  <si>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</si>
  <si>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</si>
  <si>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</si>
  <si>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</si>
  <si>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</si>
  <si>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</si>
  <si>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</si>
  <si>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</si>
  <si>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</si>
  <si>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</si>
  <si>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</si>
  <si>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</si>
  <si>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</si>
  <si>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</si>
  <si>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</si>
  <si>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</si>
  <si>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</si>
  <si>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</si>
  <si>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</si>
  <si>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</si>
  <si>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</si>
  <si>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</si>
  <si>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</si>
  <si>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</si>
  <si>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</si>
  <si>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</si>
  <si>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</si>
  <si>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</si>
  <si>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</si>
  <si>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</si>
  <si>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</si>
  <si>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</si>
  <si>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</si>
  <si>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</si>
  <si>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</si>
  <si>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</si>
  <si>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</si>
  <si>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</si>
  <si>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</si>
  <si>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</si>
  <si>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</si>
  <si>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</si>
  <si>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</si>
  <si>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</si>
  <si>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</si>
  <si>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</si>
  <si>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</si>
  <si>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</si>
  <si>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</si>
  <si>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</si>
  <si>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</si>
  <si>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</si>
  <si>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</si>
  <si>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</si>
  <si>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</si>
  <si>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</si>
  <si>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</si>
  <si>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</si>
  <si>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</si>
  <si>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</si>
  <si>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</si>
  <si>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</si>
  <si>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</si>
  <si>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</si>
  <si>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</si>
  <si>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</si>
  <si>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</si>
  <si>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</si>
  <si>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</si>
  <si>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</si>
  <si>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</si>
  <si>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</si>
  <si>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</si>
  <si>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</si>
  <si>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</si>
  <si>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</si>
  <si>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</si>
  <si>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</si>
  <si>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</si>
  <si>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</si>
  <si>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</si>
  <si>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</si>
  <si>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</si>
  <si>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</si>
  <si>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</si>
  <si>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</si>
  <si>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</si>
  <si>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</si>
  <si>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</si>
  <si>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</si>
  <si>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</si>
  <si>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</si>
  <si>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</si>
  <si>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</si>
  <si>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</si>
  <si>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</si>
  <si>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</si>
  <si>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</si>
  <si>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</si>
  <si>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</si>
  <si>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</si>
  <si>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</si>
  <si>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</si>
  <si>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</si>
  <si>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</si>
  <si>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</si>
  <si>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</si>
  <si>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</si>
  <si>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</si>
  <si>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</si>
  <si>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</si>
  <si>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</si>
  <si>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</si>
  <si>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</si>
  <si>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</si>
  <si>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</si>
  <si>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</si>
  <si>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</si>
  <si>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</si>
  <si>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</si>
  <si>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</si>
  <si>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</si>
  <si>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</si>
  <si>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</si>
  <si>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</si>
  <si>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</si>
  <si>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</si>
  <si>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</si>
  <si>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</si>
  <si>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</si>
  <si>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</si>
  <si>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</si>
  <si>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</si>
  <si>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</si>
  <si>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</si>
  <si>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</si>
  <si>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</si>
  <si>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</si>
  <si>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</si>
  <si>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</si>
  <si>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</si>
  <si>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</si>
  <si>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</si>
  <si>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</si>
  <si>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</si>
  <si>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</si>
  <si>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</si>
  <si>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</si>
  <si>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</si>
  <si>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</si>
  <si>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</si>
  <si>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</si>
  <si>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</si>
  <si>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</si>
  <si>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</si>
  <si>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</si>
  <si>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</si>
  <si>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</si>
  <si>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</si>
  <si>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</si>
  <si>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</si>
  <si>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</si>
  <si>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</si>
  <si>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</si>
  <si>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</si>
  <si>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</si>
  <si>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</si>
  <si>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</si>
  <si>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</si>
  <si>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</si>
  <si>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</si>
  <si>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</si>
  <si>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</si>
  <si>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</si>
  <si>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</si>
  <si>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</si>
  <si>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</si>
  <si>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</si>
  <si>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</si>
  <si>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</si>
  <si>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</si>
  <si>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</si>
  <si>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</si>
  <si>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</si>
  <si>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</si>
  <si>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</si>
  <si>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</si>
  <si>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</si>
  <si>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</si>
  <si>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</si>
  <si>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</si>
  <si>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</si>
  <si>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</si>
  <si>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</si>
  <si>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</si>
  <si>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</si>
  <si>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</si>
  <si>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</si>
  <si>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</si>
  <si>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</si>
  <si>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</si>
  <si>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</si>
  <si>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</si>
  <si>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</si>
  <si>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</si>
  <si>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</si>
  <si>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</si>
  <si>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</si>
  <si>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</si>
  <si>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</si>
  <si>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</si>
  <si>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</si>
  <si>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</si>
  <si>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</si>
  <si>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</si>
  <si>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</si>
  <si>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</si>
  <si>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</si>
  <si>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</si>
  <si>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</si>
  <si>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</si>
  <si>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</si>
  <si>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</si>
  <si>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</si>
  <si>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</si>
  <si>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</si>
  <si>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</si>
  <si>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</si>
  <si>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</si>
  <si>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</si>
  <si>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</si>
  <si>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</si>
  <si>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</si>
  <si>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</si>
  <si>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</si>
  <si>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</si>
  <si>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</si>
  <si>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</si>
  <si>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</si>
  <si>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</si>
  <si>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</si>
  <si>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</si>
  <si>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</si>
  <si>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</si>
  <si>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</si>
  <si>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</si>
  <si>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</si>
  <si>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</si>
  <si>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</si>
  <si>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</si>
  <si>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</si>
  <si>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</si>
  <si>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</si>
  <si>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</si>
  <si>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</si>
  <si>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</si>
  <si>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</si>
  <si>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</si>
  <si>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</si>
  <si>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</si>
  <si>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</si>
  <si>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</si>
  <si>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</si>
  <si>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</si>
  <si>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</si>
  <si>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</si>
  <si>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</si>
  <si>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</si>
  <si>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</si>
  <si>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</si>
  <si>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</si>
  <si>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</si>
  <si>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</si>
  <si>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</si>
  <si>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</si>
  <si>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</si>
  <si>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</si>
  <si>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</si>
  <si>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</si>
  <si>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</si>
  <si>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</si>
  <si>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</si>
  <si>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</si>
  <si>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</si>
  <si>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</si>
  <si>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</si>
  <si>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</si>
  <si>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</si>
  <si>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</si>
  <si>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</si>
  <si>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</si>
  <si>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</si>
  <si>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</si>
  <si>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</si>
  <si>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</si>
  <si>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</si>
  <si>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</si>
  <si>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</si>
  <si>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</si>
  <si>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</si>
  <si>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</si>
  <si>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</si>
  <si>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</si>
  <si>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</si>
  <si>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</si>
  <si>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</si>
  <si>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</si>
  <si>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</si>
  <si>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</si>
  <si>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</si>
  <si>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</si>
  <si>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</si>
  <si>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</si>
  <si>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</si>
  <si>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</si>
  <si>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</si>
  <si>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</si>
  <si>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</si>
  <si>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</si>
  <si>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</si>
  <si>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</si>
  <si>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</si>
  <si>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</si>
  <si>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</si>
  <si>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</si>
  <si>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</si>
  <si>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</si>
  <si>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</si>
  <si>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</si>
  <si>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</si>
  <si>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</si>
  <si>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</si>
  <si>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</si>
  <si>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</si>
  <si>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</si>
  <si>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</si>
  <si>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</si>
  <si>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</si>
  <si>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</si>
  <si>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</si>
  <si>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</si>
  <si>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</si>
  <si>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</si>
  <si>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</si>
  <si>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</si>
  <si>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</si>
  <si>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</si>
  <si>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</si>
  <si>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</si>
  <si>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</si>
  <si>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</si>
  <si>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</si>
  <si>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</si>
  <si>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</si>
  <si>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</si>
  <si>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</si>
  <si>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</si>
  <si>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</si>
  <si>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</si>
  <si>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</si>
  <si>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</si>
  <si>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</si>
  <si>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</si>
  <si>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</si>
  <si>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</si>
  <si>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</si>
  <si>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</si>
  <si>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</si>
  <si>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</si>
  <si>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</si>
  <si>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</si>
  <si>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</si>
  <si>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</si>
  <si>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</si>
  <si>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</si>
  <si>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</si>
  <si>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</si>
  <si>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</si>
  <si>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</si>
  <si>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</si>
  <si>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</si>
  <si>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</si>
  <si>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</si>
  <si>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</si>
  <si>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</si>
  <si>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</si>
  <si>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</si>
  <si>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</si>
  <si>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</si>
  <si>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</si>
  <si>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</si>
  <si>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</si>
  <si>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</si>
  <si>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</si>
  <si>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</si>
  <si>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</si>
  <si>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</si>
  <si>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</si>
  <si>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</si>
  <si>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</si>
  <si>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</si>
  <si>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</si>
  <si>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</si>
  <si>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</si>
  <si>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</si>
  <si>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</si>
  <si>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</si>
  <si>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</si>
  <si>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</si>
  <si>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</si>
  <si>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</si>
  <si>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</si>
  <si>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</si>
  <si>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</si>
  <si>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</si>
  <si>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</si>
  <si>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</si>
  <si>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</si>
  <si>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</si>
  <si>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</si>
  <si>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</si>
  <si>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</si>
  <si>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</si>
  <si>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</si>
  <si>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</si>
  <si>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</si>
  <si>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</si>
  <si>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</si>
  <si>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</si>
  <si>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</si>
  <si>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</si>
  <si>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</si>
  <si>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</si>
  <si>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</si>
  <si>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</si>
  <si>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</si>
  <si>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</si>
  <si>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</si>
  <si>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</si>
  <si>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</si>
  <si>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</si>
  <si>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</si>
  <si>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</si>
  <si>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</si>
  <si>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</si>
  <si>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</si>
  <si>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</si>
  <si>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</si>
  <si>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</si>
  <si>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</si>
  <si>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</si>
  <si>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</si>
  <si>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</si>
  <si>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</si>
  <si>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</si>
  <si>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</si>
  <si>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</si>
  <si>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</si>
  <si>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</si>
  <si>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</si>
  <si>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</si>
  <si>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</si>
  <si>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</si>
  <si>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</si>
  <si>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</si>
  <si>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</si>
  <si>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</si>
  <si>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</si>
  <si>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</si>
  <si>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</si>
  <si>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</si>
  <si>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</si>
  <si>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</si>
  <si>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</si>
  <si>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</si>
  <si>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</si>
  <si>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</si>
  <si>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</si>
  <si>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</si>
  <si>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</si>
  <si>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</si>
  <si>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</si>
  <si>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</si>
  <si>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</si>
  <si>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</si>
  <si>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</si>
  <si>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</si>
  <si>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</si>
  <si>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</si>
  <si>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</si>
  <si>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</si>
  <si>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</si>
  <si>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</si>
  <si>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</si>
  <si>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</si>
  <si>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</si>
  <si>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</si>
  <si>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</si>
  <si>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</si>
  <si>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</si>
  <si>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</si>
  <si>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</si>
  <si>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</si>
  <si>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</si>
  <si>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</si>
  <si>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</si>
  <si>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</si>
  <si>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</si>
  <si>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</si>
  <si>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</si>
  <si>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</si>
  <si>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</si>
  <si>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</si>
  <si>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</si>
  <si>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</si>
  <si>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</si>
  <si>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</si>
  <si>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</si>
  <si>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</si>
  <si>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</si>
  <si>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</si>
  <si>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</si>
  <si>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</si>
  <si>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</si>
  <si>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</si>
  <si>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</si>
  <si>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</si>
  <si>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</si>
  <si>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</si>
  <si>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</si>
  <si>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</si>
  <si>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</si>
  <si>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</si>
  <si>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</si>
  <si>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</si>
  <si>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</si>
  <si>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</si>
  <si>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</si>
  <si>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</si>
  <si>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</si>
  <si>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</si>
  <si>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</si>
  <si>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</si>
  <si>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</si>
  <si>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</si>
  <si>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</si>
  <si>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</si>
  <si>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</si>
  <si>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</si>
  <si>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</si>
  <si>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</si>
  <si>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</si>
  <si>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</si>
  <si>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</si>
  <si>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</si>
  <si>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</si>
  <si>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</si>
  <si>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</si>
  <si>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</si>
  <si>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</si>
  <si>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</si>
  <si>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</si>
  <si>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</si>
  <si>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</si>
  <si>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</si>
  <si>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</si>
  <si>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</si>
  <si>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</si>
  <si>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</si>
  <si>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</si>
  <si>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</si>
  <si>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</si>
  <si>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</si>
  <si>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</si>
  <si>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</si>
  <si>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</si>
  <si>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</si>
  <si>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</si>
  <si>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</si>
  <si>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</si>
  <si>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</si>
  <si>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</si>
  <si>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</si>
  <si>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</si>
  <si>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</si>
  <si>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</si>
  <si>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</si>
  <si>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</si>
  <si>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</si>
  <si>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</si>
  <si>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</si>
  <si>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</si>
  <si>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</si>
  <si>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</si>
  <si>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</si>
  <si>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</si>
  <si>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</si>
  <si>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</si>
  <si>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</si>
  <si>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</si>
  <si>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</si>
  <si>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</si>
  <si>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</si>
  <si>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</si>
  <si>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</si>
  <si>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</si>
  <si>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</si>
  <si>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</si>
  <si>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</si>
  <si>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</si>
  <si>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</si>
  <si>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</si>
  <si>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</si>
  <si>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</si>
  <si>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</si>
  <si>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</si>
  <si>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</si>
  <si>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</si>
  <si>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</si>
  <si>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</si>
  <si>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</si>
  <si>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</si>
  <si>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</si>
  <si>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</si>
  <si>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</si>
  <si>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</si>
  <si>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</si>
  <si>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</si>
  <si>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</si>
  <si>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</si>
  <si>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</si>
  <si>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</si>
  <si>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</si>
  <si>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</si>
  <si>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</si>
  <si>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</si>
  <si>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</si>
  <si>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</si>
  <si>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</si>
  <si>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</si>
  <si>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</si>
  <si>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</si>
  <si>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</si>
  <si>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</si>
  <si>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</si>
  <si>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</si>
  <si>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</si>
  <si>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</si>
  <si>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</si>
  <si>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</si>
  <si>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</si>
  <si>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</si>
  <si>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</si>
  <si>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</si>
  <si>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</si>
  <si>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</si>
  <si>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</si>
  <si>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</si>
  <si>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</si>
  <si>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</si>
  <si>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</si>
  <si>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</si>
  <si>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</si>
  <si>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</si>
  <si>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</si>
  <si>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</si>
  <si>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</si>
  <si>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</si>
  <si>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</si>
  <si>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</si>
  <si>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</si>
  <si>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</si>
  <si>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</si>
  <si>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</si>
  <si>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</si>
  <si>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</si>
  <si>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</si>
  <si>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</si>
  <si>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</si>
  <si>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</si>
  <si>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</si>
  <si>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</si>
  <si>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</si>
  <si>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</si>
  <si>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</si>
  <si>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</si>
  <si>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</si>
  <si>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</si>
  <si>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</si>
  <si>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</si>
  <si>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</si>
  <si>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</si>
  <si>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</si>
  <si>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</si>
  <si>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</si>
  <si>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</si>
  <si>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</si>
  <si>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</si>
  <si>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</si>
  <si>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</si>
  <si>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</si>
  <si>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</si>
  <si>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</si>
  <si>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</si>
  <si>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</si>
  <si>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</si>
  <si>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</si>
  <si>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</si>
  <si>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</si>
  <si>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</si>
  <si>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</si>
  <si>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</si>
  <si>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</si>
  <si>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</si>
  <si>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</si>
  <si>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</si>
  <si>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</si>
  <si>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</si>
  <si>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</si>
  <si>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</si>
  <si>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</si>
  <si>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</si>
  <si>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</si>
  <si>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</si>
  <si>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</si>
  <si>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</si>
  <si>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</si>
  <si>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</si>
  <si>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</si>
  <si>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</si>
  <si>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</si>
  <si>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</si>
  <si>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</si>
  <si>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</si>
  <si>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</si>
  <si>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</si>
  <si>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</si>
  <si>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</si>
  <si>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</si>
  <si>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</si>
  <si>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</si>
  <si>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</si>
  <si>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</si>
  <si>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</si>
  <si>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</si>
  <si>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</si>
  <si>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</si>
  <si>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</si>
  <si>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</si>
  <si>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</si>
  <si>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</si>
  <si>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</si>
  <si>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</si>
  <si>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</si>
  <si>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</si>
  <si>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</si>
  <si>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</si>
  <si>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</si>
  <si>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</si>
  <si>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</si>
  <si>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</si>
  <si>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</si>
  <si>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</si>
  <si>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</si>
  <si>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</si>
  <si>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</si>
  <si>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</si>
  <si>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</si>
  <si>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</si>
  <si>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</si>
  <si>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</si>
  <si>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</si>
  <si>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</si>
  <si>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</si>
  <si>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</si>
  <si>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</si>
  <si>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</si>
  <si>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</si>
  <si>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</si>
  <si>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</si>
  <si>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</si>
  <si>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</si>
  <si>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</si>
  <si>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</si>
  <si>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</si>
  <si>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</si>
  <si>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</si>
  <si>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</si>
  <si>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</si>
  <si>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</si>
  <si>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</si>
  <si>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</si>
  <si>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</si>
  <si>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</si>
  <si>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</si>
  <si>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</si>
  <si>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</si>
  <si>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</si>
  <si>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</si>
  <si>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</si>
  <si>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</si>
  <si>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</si>
  <si>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</si>
  <si>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</si>
  <si>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</si>
  <si>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</si>
  <si>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</si>
  <si>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</si>
  <si>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</si>
  <si>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</si>
  <si>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</si>
  <si>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</si>
  <si>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</si>
  <si>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</si>
  <si>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</si>
  <si>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</si>
  <si>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</si>
  <si>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</si>
  <si>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</si>
  <si>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</si>
  <si>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</si>
  <si>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</si>
  <si>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</si>
  <si>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</si>
  <si>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</si>
  <si>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</si>
  <si>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</si>
  <si>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</si>
  <si>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</si>
  <si>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</si>
  <si>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</si>
  <si>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</si>
  <si>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</si>
  <si>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</si>
  <si>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</si>
  <si>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</si>
  <si>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</si>
  <si>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</si>
  <si>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</si>
  <si>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</si>
  <si>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</si>
  <si>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</si>
  <si>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</si>
  <si>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</si>
  <si>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</si>
  <si>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</si>
  <si>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</si>
  <si>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</si>
  <si>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</si>
  <si>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</si>
  <si>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</si>
  <si>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</si>
  <si>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</si>
  <si>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</si>
  <si>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</si>
  <si>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</si>
  <si>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</si>
  <si>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</si>
  <si>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</si>
  <si>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</si>
  <si>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</si>
  <si>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</si>
  <si>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</si>
  <si>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</si>
  <si>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</si>
  <si>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</si>
  <si>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</si>
  <si>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</si>
  <si>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</si>
  <si>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</si>
  <si>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</si>
  <si>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</si>
  <si>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</si>
  <si>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</si>
  <si>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</si>
  <si>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</si>
  <si>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</si>
  <si>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</si>
  <si>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</si>
  <si>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</si>
  <si>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</si>
  <si>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</si>
  <si>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</si>
  <si>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</si>
  <si>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</si>
  <si>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</si>
  <si>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</si>
  <si>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</si>
  <si>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</si>
  <si>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</si>
  <si>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</si>
  <si>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</si>
  <si>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</si>
  <si>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</si>
  <si>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</si>
  <si>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</si>
  <si>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</si>
  <si>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</si>
  <si>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</si>
  <si>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</si>
  <si>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</si>
  <si>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</si>
  <si>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</si>
  <si>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</si>
  <si>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</si>
  <si>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</si>
  <si>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</si>
  <si>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</si>
  <si>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</si>
  <si>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</si>
  <si>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</si>
  <si>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</si>
  <si>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</si>
  <si>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</si>
  <si>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</si>
  <si>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</si>
  <si>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</si>
  <si>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</si>
  <si>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</si>
  <si>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</si>
  <si>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</si>
  <si>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</si>
  <si>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</si>
  <si>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</si>
  <si>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</si>
  <si>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</si>
  <si>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</si>
  <si>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</si>
  <si>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</si>
  <si>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</si>
  <si>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</si>
  <si>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</si>
  <si>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</si>
  <si>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</si>
  <si>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</si>
  <si>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</si>
  <si>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</si>
  <si>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</si>
  <si>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</si>
  <si>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</si>
  <si>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</si>
  <si>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</si>
  <si>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</si>
  <si>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</si>
  <si>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</si>
  <si>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</si>
  <si>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</si>
  <si>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</si>
  <si>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</si>
  <si>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</si>
  <si>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</si>
  <si>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</si>
  <si>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</si>
  <si>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</si>
  <si>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</si>
  <si>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</si>
  <si>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</si>
  <si>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</si>
  <si>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</si>
  <si>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</si>
  <si>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</si>
  <si>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</si>
  <si>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</si>
  <si>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</si>
  <si>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</si>
  <si>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</si>
  <si>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</si>
  <si>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</si>
  <si>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</si>
  <si>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</si>
  <si>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</si>
  <si>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</si>
  <si>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</si>
  <si>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</si>
  <si>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</si>
  <si>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</si>
  <si>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</si>
  <si>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</si>
  <si>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</si>
  <si>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</si>
  <si>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</si>
  <si>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</si>
  <si>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</si>
  <si>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</si>
  <si>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</si>
  <si>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</si>
  <si>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</si>
  <si>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</si>
  <si>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</si>
  <si>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</si>
  <si>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</si>
  <si>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</si>
  <si>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</si>
  <si>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</si>
  <si>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</si>
  <si>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</si>
  <si>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</si>
  <si>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</si>
  <si>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</si>
  <si>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</si>
  <si>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</si>
  <si>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</si>
  <si>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</si>
  <si>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</si>
  <si>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</si>
  <si>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</si>
  <si>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</si>
  <si>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</si>
  <si>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</si>
  <si>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</si>
  <si>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</si>
  <si>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</si>
  <si>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</si>
  <si>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</si>
  <si>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</si>
  <si>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</si>
  <si>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</si>
  <si>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</si>
  <si>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</si>
  <si>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</si>
  <si>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</si>
  <si>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</si>
  <si>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</si>
  <si>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</si>
  <si>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</si>
  <si>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</si>
  <si>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</si>
  <si>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</si>
  <si>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</si>
  <si>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</si>
  <si>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</si>
  <si>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</si>
  <si>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</si>
  <si>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</si>
  <si>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</si>
  <si>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</si>
  <si>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</si>
  <si>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</si>
  <si>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</si>
  <si>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</si>
  <si>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</si>
  <si>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</si>
  <si>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</si>
  <si>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</si>
  <si>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</si>
  <si>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</si>
  <si>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</si>
  <si>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</si>
  <si>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</si>
  <si>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</si>
  <si>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</si>
  <si>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</si>
  <si>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</si>
  <si>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</si>
  <si>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</si>
  <si>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</si>
  <si>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</si>
  <si>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</si>
  <si>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</si>
  <si>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</si>
  <si>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</si>
  <si>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</si>
  <si>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</si>
  <si>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</si>
  <si>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</si>
  <si>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</si>
  <si>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</si>
  <si>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</si>
  <si>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</si>
  <si>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</si>
  <si>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</si>
  <si>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</si>
  <si>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</si>
  <si>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</si>
  <si>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</si>
  <si>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</si>
  <si>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</si>
  <si>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</si>
  <si>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</si>
  <si>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</si>
  <si>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</si>
  <si>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</si>
  <si>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</si>
  <si>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</si>
  <si>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</si>
  <si>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</si>
  <si>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</si>
  <si>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</si>
  <si>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</si>
  <si>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</si>
  <si>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</si>
  <si>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</si>
  <si>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</si>
  <si>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</si>
  <si>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</si>
  <si>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</si>
  <si>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</si>
  <si>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</si>
  <si>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</si>
  <si>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</si>
  <si>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</si>
  <si>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</si>
  <si>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</si>
  <si>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</si>
  <si>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</si>
  <si>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</si>
  <si>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</si>
  <si>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</si>
  <si>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</si>
  <si>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</si>
  <si>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</si>
  <si>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</si>
  <si>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</si>
  <si>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</si>
  <si>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</si>
  <si>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</si>
  <si>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</si>
  <si>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</si>
  <si>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</si>
  <si>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</si>
  <si>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</si>
  <si>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</si>
  <si>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</si>
  <si>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</si>
  <si>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</si>
  <si>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</si>
  <si>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</si>
  <si>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</si>
  <si>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</si>
  <si>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</si>
  <si>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</si>
  <si>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</si>
  <si>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</si>
  <si>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</si>
  <si>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</si>
  <si>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</si>
  <si>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</si>
  <si>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</si>
  <si>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</si>
  <si>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</si>
  <si>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</si>
  <si>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</si>
  <si>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</si>
  <si>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</si>
  <si>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</si>
  <si>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</si>
  <si>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</si>
  <si>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</si>
  <si>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</si>
  <si>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</si>
  <si>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</si>
  <si>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</si>
  <si>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</si>
  <si>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</si>
  <si>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</si>
  <si>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</si>
  <si>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</si>
  <si>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</si>
  <si>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</si>
  <si>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</si>
  <si>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</si>
  <si>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</si>
  <si>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</si>
  <si>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</si>
  <si>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</si>
  <si>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</si>
  <si>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</si>
  <si>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</si>
  <si>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</si>
  <si>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</si>
  <si>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</si>
  <si>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</si>
  <si>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</si>
  <si>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</si>
  <si>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</si>
  <si>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</si>
  <si>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</si>
  <si>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</si>
  <si>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</si>
  <si>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</si>
  <si>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</si>
  <si>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</si>
  <si>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</si>
  <si>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</si>
  <si>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</si>
  <si>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</si>
  <si>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</si>
  <si>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</si>
  <si>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</si>
  <si>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</si>
  <si>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</si>
  <si>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</si>
  <si>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</si>
  <si>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</si>
  <si>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</si>
  <si>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</si>
  <si>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</si>
  <si>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</si>
  <si>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</si>
  <si>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</si>
  <si>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</si>
  <si>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</si>
  <si>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</si>
  <si>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</si>
  <si>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</si>
  <si>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</si>
  <si>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</si>
  <si>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</si>
  <si>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</si>
  <si>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</si>
  <si>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</si>
  <si>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</si>
  <si>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</si>
  <si>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</si>
  <si>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</si>
  <si>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</si>
  <si>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</si>
  <si>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</si>
  <si>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</si>
  <si>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</si>
  <si>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</si>
  <si>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</si>
  <si>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</si>
  <si>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</si>
  <si>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</si>
  <si>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</si>
  <si>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</si>
  <si>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</si>
  <si>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</si>
  <si>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</si>
  <si>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</si>
  <si>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</si>
  <si>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</si>
  <si>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</si>
  <si>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</si>
  <si>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</si>
  <si>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</si>
  <si>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</si>
  <si>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</si>
  <si>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</si>
  <si>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</si>
  <si>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</si>
  <si>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</si>
  <si>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</si>
  <si>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</si>
  <si>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</si>
  <si>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</si>
  <si>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</si>
  <si>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</si>
  <si>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</si>
  <si>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</si>
  <si>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</si>
  <si>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</si>
  <si>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</si>
  <si>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</si>
  <si>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</si>
  <si>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</si>
  <si>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</si>
  <si>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</si>
  <si>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</si>
  <si>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</si>
  <si>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</si>
  <si>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</si>
  <si>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</si>
  <si>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</si>
  <si>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</si>
  <si>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</si>
  <si>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</si>
  <si>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</si>
  <si>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</si>
  <si>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</si>
  <si>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</si>
  <si>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</si>
  <si>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</si>
  <si>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</si>
  <si>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</si>
  <si>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</si>
  <si>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</si>
  <si>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</si>
  <si>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</si>
  <si>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</si>
  <si>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</si>
  <si>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</si>
  <si>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</si>
  <si>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</si>
  <si>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</si>
  <si>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</si>
  <si>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</si>
  <si>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</si>
  <si>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</si>
  <si>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</si>
  <si>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</si>
  <si>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</si>
  <si>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</si>
  <si>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</si>
  <si>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</si>
  <si>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</si>
  <si>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</si>
  <si>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</si>
  <si>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</si>
  <si>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</si>
  <si>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</si>
  <si>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</si>
  <si>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</si>
  <si>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</si>
  <si>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</si>
  <si>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</si>
  <si>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</si>
  <si>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</si>
  <si>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</si>
  <si>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</si>
  <si>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</si>
  <si>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</si>
  <si>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</si>
  <si>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</si>
  <si>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</si>
  <si>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</si>
  <si>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</si>
  <si>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</si>
  <si>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</si>
  <si>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</si>
  <si>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</si>
  <si>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</si>
  <si>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</si>
  <si>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</si>
  <si>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</si>
  <si>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</si>
  <si>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</si>
  <si>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</si>
  <si>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</si>
  <si>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</si>
  <si>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</si>
  <si>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</si>
  <si>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</si>
  <si>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</si>
  <si>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</si>
  <si>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</si>
  <si>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</si>
  <si>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</si>
  <si>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</si>
  <si>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</si>
  <si>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</si>
  <si>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</si>
  <si>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</si>
  <si>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</si>
  <si>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</si>
  <si>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</si>
  <si>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</si>
  <si>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</si>
  <si>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</si>
  <si>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</si>
  <si>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</si>
  <si>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</si>
  <si>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</si>
  <si>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</si>
  <si>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</si>
  <si>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</si>
  <si>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</si>
  <si>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</si>
  <si>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</si>
  <si>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</si>
  <si>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</si>
  <si>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</si>
  <si>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</si>
  <si>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</si>
  <si>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</si>
  <si>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</si>
  <si>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</si>
  <si>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</si>
  <si>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</si>
  <si>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</si>
  <si>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</si>
  <si>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</si>
  <si>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</si>
  <si>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</si>
  <si>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</si>
  <si>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</si>
  <si>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</si>
  <si>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</si>
  <si>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</si>
  <si>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</si>
  <si>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</si>
  <si>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</si>
  <si>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</si>
  <si>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</si>
  <si>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</si>
  <si>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</si>
  <si>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</si>
  <si>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</si>
  <si>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</si>
  <si>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</si>
  <si>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</si>
  <si>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</si>
  <si>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</si>
  <si>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</si>
  <si>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</si>
  <si>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</si>
  <si>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</si>
  <si>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</si>
  <si>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</si>
  <si>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</si>
  <si>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</si>
  <si>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</si>
  <si>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</si>
  <si>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</si>
  <si>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</si>
  <si>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</si>
  <si>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</si>
  <si>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</si>
  <si>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</si>
  <si>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</si>
  <si>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</si>
  <si>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</si>
  <si>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</si>
  <si>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</si>
  <si>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</si>
  <si>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</si>
  <si>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</si>
  <si>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</si>
  <si>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</si>
  <si>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</si>
  <si>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</si>
  <si>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</si>
  <si>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</si>
  <si>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</si>
  <si>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</si>
  <si>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</si>
  <si>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</si>
  <si>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</si>
  <si>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</si>
  <si>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</si>
  <si>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</si>
  <si>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</si>
  <si>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</si>
  <si>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</si>
  <si>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</si>
  <si>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</si>
  <si>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</si>
  <si>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</si>
  <si>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</si>
  <si>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</si>
  <si>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</si>
  <si>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</si>
  <si>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</si>
  <si>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</si>
  <si>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</si>
  <si>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</si>
  <si>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</si>
  <si>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</si>
  <si>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</si>
  <si>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</si>
  <si>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</si>
  <si>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</si>
  <si>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</si>
  <si>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</si>
  <si>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</si>
  <si>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</si>
  <si>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</si>
  <si>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</si>
  <si>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</si>
  <si>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</si>
  <si>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</si>
  <si>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</si>
  <si>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</si>
  <si>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</si>
  <si>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</si>
  <si>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</si>
  <si>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</si>
  <si>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</si>
  <si>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</si>
  <si>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</si>
  <si>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</si>
  <si>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</si>
  <si>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</si>
  <si>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</si>
  <si>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</si>
  <si>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</si>
  <si>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</si>
  <si>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</si>
  <si>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</si>
  <si>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</si>
  <si>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</si>
  <si>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</si>
  <si>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</si>
  <si>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</si>
  <si>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</si>
  <si>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</si>
  <si>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</si>
  <si>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</si>
  <si>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</si>
  <si>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</si>
  <si>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</si>
  <si>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</si>
  <si>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</si>
  <si>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</si>
  <si>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</si>
  <si>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</si>
  <si>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</si>
  <si>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</si>
  <si>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</si>
  <si>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</si>
  <si>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</si>
  <si>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</si>
  <si>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</si>
  <si>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</si>
  <si>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</si>
  <si>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</si>
  <si>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</si>
  <si>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</si>
  <si>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</si>
  <si>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</si>
  <si>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</si>
  <si>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</si>
  <si>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</si>
  <si>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</si>
  <si>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</si>
  <si>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</si>
  <si>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</si>
  <si>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</si>
  <si>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</si>
  <si>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</si>
  <si>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</si>
  <si>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</si>
  <si>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</si>
  <si>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</si>
  <si>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</si>
  <si>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</si>
  <si>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</si>
  <si>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</si>
  <si>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</si>
  <si>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</si>
  <si>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</si>
  <si>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</si>
  <si>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</si>
  <si>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</si>
  <si>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</si>
  <si>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</si>
  <si>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</si>
  <si>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</si>
  <si>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</si>
  <si>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</si>
  <si>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</si>
  <si>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</si>
  <si>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</si>
  <si>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</si>
  <si>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</si>
  <si>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</si>
  <si>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</si>
  <si>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</si>
  <si>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</si>
  <si>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</si>
  <si>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</si>
  <si>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</si>
  <si>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</si>
  <si>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</si>
  <si>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</si>
  <si>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</si>
  <si>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</si>
  <si>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</si>
  <si>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</si>
  <si>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</si>
  <si>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</si>
  <si>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</si>
  <si>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</si>
  <si>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</si>
  <si>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</si>
  <si>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</si>
  <si>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</si>
  <si>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</si>
  <si>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</si>
  <si>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</si>
  <si>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</si>
  <si>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</si>
  <si>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</si>
  <si>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</si>
  <si>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</si>
  <si>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</si>
  <si>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</si>
  <si>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</si>
  <si>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</si>
  <si>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</si>
  <si>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</si>
  <si>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</si>
  <si>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</si>
  <si>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</si>
  <si>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</si>
  <si>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</si>
  <si>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</si>
  <si>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</si>
  <si>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</si>
  <si>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</si>
  <si>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</si>
  <si>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</si>
  <si>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</si>
  <si>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</si>
  <si>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</si>
  <si>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</si>
  <si>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</si>
  <si>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</si>
  <si>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</si>
  <si>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</si>
  <si>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</si>
  <si>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</si>
  <si>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</si>
  <si>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</si>
  <si>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</si>
  <si>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</si>
  <si>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</si>
  <si>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</si>
  <si>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</si>
  <si>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</si>
  <si>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</si>
  <si>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</si>
  <si>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</si>
  <si>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</si>
  <si>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</si>
  <si>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</si>
  <si>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</si>
  <si>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</si>
  <si>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</si>
  <si>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</si>
  <si>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</si>
  <si>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</si>
  <si>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</si>
  <si>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</si>
  <si>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</si>
  <si>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</si>
  <si>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</si>
  <si>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</si>
  <si>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</si>
  <si>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</si>
  <si>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</si>
  <si>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</si>
  <si>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</si>
  <si>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</si>
  <si>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</si>
  <si>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</si>
  <si>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</si>
  <si>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</si>
  <si>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</si>
  <si>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</si>
  <si>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</si>
  <si>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</si>
  <si>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</si>
  <si>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</si>
  <si>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</si>
  <si>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</si>
  <si>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</si>
  <si>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</si>
  <si>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</si>
  <si>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</si>
  <si>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</si>
  <si>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</si>
  <si>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</si>
  <si>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</si>
  <si>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</si>
  <si>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</si>
  <si>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</si>
  <si>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</si>
  <si>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</si>
  <si>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</si>
  <si>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</si>
  <si>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</si>
  <si>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</si>
  <si>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</si>
  <si>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</si>
  <si>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</si>
  <si>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</si>
  <si>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</si>
  <si>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</si>
  <si>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</si>
  <si>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</si>
  <si>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</si>
  <si>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</si>
  <si>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</si>
  <si>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</si>
  <si>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</si>
  <si>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</si>
  <si>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</si>
  <si>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</si>
  <si>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</si>
  <si>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</si>
  <si>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</si>
  <si>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</si>
  <si>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</si>
  <si>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</si>
  <si>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</si>
  <si>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</si>
  <si>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</si>
  <si>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</si>
  <si>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</si>
  <si>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</si>
  <si>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</si>
  <si>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</si>
  <si>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</si>
  <si>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</si>
  <si>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</si>
  <si>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</si>
  <si>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</si>
  <si>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</si>
  <si>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</si>
  <si>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</si>
  <si>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</si>
  <si>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</si>
  <si>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</si>
  <si>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</si>
  <si>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</si>
  <si>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</si>
  <si>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</si>
  <si>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</si>
  <si>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</si>
  <si>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</si>
  <si>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</si>
  <si>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</si>
  <si>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</si>
  <si>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</si>
  <si>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</si>
  <si>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</si>
  <si>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</si>
  <si>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</si>
  <si>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</si>
  <si>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</si>
  <si>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</si>
  <si>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</si>
  <si>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</si>
  <si>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</si>
  <si>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</si>
  <si>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</si>
  <si>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</si>
  <si>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</si>
  <si>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</si>
  <si>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</si>
  <si>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</si>
  <si>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</si>
  <si>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</si>
  <si>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</si>
  <si>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</si>
  <si>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</si>
  <si>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</si>
  <si>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</si>
  <si>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</si>
  <si>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</si>
  <si>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</si>
  <si>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</si>
  <si>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</si>
  <si>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</si>
  <si>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</si>
  <si>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</si>
  <si>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</si>
  <si>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</si>
  <si>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</si>
  <si>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</si>
  <si>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</si>
  <si>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</si>
  <si>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</si>
  <si>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</si>
  <si>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</si>
  <si>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</si>
  <si>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</si>
  <si>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</si>
  <si>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</si>
  <si>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</si>
  <si>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</si>
  <si>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</si>
  <si>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</si>
  <si>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</si>
  <si>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</si>
  <si>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</si>
  <si>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</si>
  <si>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</si>
  <si>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</si>
  <si>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</si>
  <si>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</si>
  <si>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</si>
  <si>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</si>
  <si>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</si>
  <si>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</si>
  <si>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</si>
  <si>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</si>
  <si>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</si>
  <si>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</si>
  <si>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</si>
  <si>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</si>
  <si>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</si>
  <si>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</si>
  <si>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</si>
  <si>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</si>
  <si>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</si>
  <si>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</si>
  <si>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</si>
  <si>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</si>
  <si>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</si>
  <si>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</si>
  <si>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</si>
  <si>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</si>
  <si>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</si>
  <si>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</si>
  <si>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</si>
  <si>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</si>
  <si>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</si>
  <si>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</si>
  <si>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</si>
  <si>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</si>
  <si>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</si>
  <si>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</si>
  <si>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</si>
  <si>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</si>
  <si>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</si>
  <si>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</si>
  <si>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</si>
  <si>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</si>
  <si>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</si>
  <si>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</si>
  <si>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</si>
  <si>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</si>
  <si>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</si>
  <si>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</si>
  <si>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</si>
  <si>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</si>
  <si>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</si>
  <si>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</si>
  <si>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</si>
  <si>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</si>
  <si>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</si>
  <si>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</si>
  <si>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</si>
  <si>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</si>
  <si>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</si>
  <si>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</si>
  <si>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</si>
  <si>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</si>
  <si>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</si>
  <si>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</si>
  <si>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</si>
  <si>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</si>
  <si>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</si>
  <si>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</si>
  <si>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</si>
  <si>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</si>
  <si>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</si>
  <si>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</si>
  <si>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</si>
  <si>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</si>
  <si>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</si>
  <si>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</si>
  <si>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</si>
  <si>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</si>
  <si>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</si>
  <si>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</si>
  <si>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</si>
  <si>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</si>
  <si>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</si>
  <si>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</si>
  <si>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</si>
  <si>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</si>
  <si>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</si>
  <si>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</si>
  <si>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</si>
  <si>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</si>
  <si>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</si>
  <si>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</si>
  <si>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</si>
  <si>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</si>
  <si>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</si>
  <si>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</si>
  <si>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</si>
  <si>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</si>
  <si>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</si>
  <si>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</si>
  <si>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</si>
  <si>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</si>
  <si>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</si>
  <si>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</si>
  <si>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</si>
  <si>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</si>
  <si>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</si>
  <si>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</si>
  <si>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</si>
  <si>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</si>
  <si>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</si>
  <si>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</si>
  <si>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</si>
  <si>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</si>
  <si>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</si>
  <si>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</si>
  <si>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</si>
  <si>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</si>
  <si>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</si>
  <si>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</si>
  <si>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</si>
  <si>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</si>
  <si>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</si>
  <si>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</si>
  <si>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</si>
  <si>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</si>
  <si>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</si>
  <si>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</si>
  <si>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</si>
  <si>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</si>
  <si>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</si>
  <si>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</si>
  <si>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</si>
  <si>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</si>
  <si>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</si>
  <si>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</si>
  <si>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</si>
  <si>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</si>
  <si>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</si>
  <si>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</si>
  <si>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</si>
  <si>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</si>
  <si>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</si>
  <si>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</si>
  <si>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</si>
  <si>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</si>
  <si>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</si>
  <si>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</si>
  <si>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</si>
  <si>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</si>
  <si>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</si>
  <si>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</si>
  <si>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</si>
  <si>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</si>
  <si>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</si>
  <si>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</si>
  <si>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</si>
  <si>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</si>
  <si>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</si>
  <si>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</si>
  <si>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</si>
  <si>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</si>
  <si>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</si>
  <si>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</si>
  <si>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</si>
  <si>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</si>
  <si>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</si>
  <si>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</si>
  <si>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</si>
  <si>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</si>
  <si>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</si>
  <si>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</si>
  <si>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</si>
  <si>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</si>
  <si>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</si>
  <si>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</si>
  <si>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</si>
  <si>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</si>
  <si>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</si>
  <si>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</si>
  <si>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</si>
  <si>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</si>
  <si>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</si>
  <si>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</si>
  <si>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</si>
  <si>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</si>
  <si>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</si>
  <si>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</si>
  <si>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</si>
  <si>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</si>
  <si>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</si>
  <si>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</si>
  <si>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</si>
  <si>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</si>
  <si>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</si>
  <si>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</si>
  <si>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</si>
  <si>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</si>
  <si>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</si>
  <si>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</si>
  <si>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</si>
  <si>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</si>
  <si>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</si>
  <si>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</si>
  <si>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</si>
  <si>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</si>
  <si>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</si>
  <si>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</si>
  <si>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</si>
  <si>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</si>
  <si>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</si>
  <si>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</si>
  <si>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</si>
  <si>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</si>
  <si>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</si>
  <si>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</si>
  <si>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</si>
  <si>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</si>
  <si>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</si>
  <si>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</si>
  <si>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</si>
  <si>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</si>
  <si>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</si>
  <si>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</si>
  <si>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</si>
  <si>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</si>
  <si>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</si>
  <si>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</si>
  <si>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</si>
  <si>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</si>
  <si>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</si>
  <si>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</si>
  <si>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</si>
  <si>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</si>
  <si>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</si>
  <si>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</si>
  <si>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</si>
  <si>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</si>
  <si>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</si>
  <si>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</si>
  <si>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</si>
  <si>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</si>
  <si>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</si>
  <si>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</si>
  <si>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</si>
  <si>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</si>
  <si>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</si>
  <si>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</si>
  <si>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</si>
  <si>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</si>
  <si>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</si>
  <si>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</si>
  <si>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</si>
  <si>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</si>
  <si>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</si>
  <si>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</si>
  <si>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</si>
  <si>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</si>
  <si>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</si>
  <si>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</si>
  <si>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</si>
  <si>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</si>
  <si>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</si>
  <si>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</si>
  <si>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</si>
  <si>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</si>
  <si>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</si>
  <si>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</si>
  <si>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</si>
  <si>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</si>
  <si>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</si>
  <si>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</si>
  <si>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</si>
  <si>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</si>
  <si>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</si>
  <si>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</si>
  <si>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</si>
  <si>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</si>
  <si>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</si>
  <si>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</si>
  <si>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</si>
  <si>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</si>
  <si>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</si>
  <si>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</si>
  <si>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</si>
  <si>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</si>
  <si>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</si>
  <si>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</si>
  <si>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</si>
  <si>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</si>
  <si>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</si>
  <si>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</si>
  <si>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</si>
  <si>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</si>
  <si>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</si>
  <si>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</si>
  <si>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</si>
  <si>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</si>
  <si>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</si>
  <si>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</si>
  <si>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</si>
  <si>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</si>
  <si>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</si>
  <si>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</si>
  <si>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</si>
  <si>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</si>
  <si>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</si>
  <si>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</si>
  <si>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</si>
  <si>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</si>
  <si>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</si>
  <si>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</si>
  <si>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</si>
  <si>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</si>
  <si>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</si>
  <si>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</si>
  <si>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</si>
  <si>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</si>
  <si>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</si>
  <si>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</si>
  <si>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</si>
  <si>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</si>
  <si>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</si>
  <si>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</si>
  <si>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</si>
  <si>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</si>
  <si>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</si>
  <si>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</si>
  <si>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</si>
  <si>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</si>
  <si>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</si>
  <si>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</si>
  <si>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</si>
  <si>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</si>
  <si>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</si>
  <si>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</si>
  <si>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</si>
  <si>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</si>
  <si>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</si>
  <si>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</si>
  <si>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</si>
  <si>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</si>
  <si>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</si>
  <si>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</si>
  <si>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</si>
  <si>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</si>
  <si>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</si>
  <si>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</si>
  <si>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</si>
  <si>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</si>
  <si>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</si>
  <si>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</si>
  <si>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</si>
  <si>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</si>
  <si>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</si>
  <si>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</si>
  <si>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</si>
  <si>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</si>
  <si>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</si>
  <si>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</si>
  <si>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</si>
  <si>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</si>
  <si>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</si>
  <si>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</si>
  <si>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</si>
  <si>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</si>
  <si>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</si>
  <si>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</si>
  <si>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</si>
  <si>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</si>
  <si>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</si>
  <si>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</si>
  <si>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</si>
  <si>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</si>
  <si>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</si>
  <si>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</si>
  <si>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</si>
  <si>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</si>
  <si>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</si>
  <si>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</si>
  <si>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</si>
  <si>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</si>
  <si>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</si>
  <si>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</si>
  <si>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</si>
  <si>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</si>
  <si>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</si>
  <si>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</si>
  <si>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</si>
  <si>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</si>
  <si>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</si>
  <si>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</si>
  <si>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</si>
  <si>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</si>
  <si>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</si>
  <si>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</si>
  <si>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</si>
  <si>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</si>
  <si>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</si>
  <si>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</si>
  <si>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</si>
  <si>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</si>
  <si>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</si>
  <si>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</si>
  <si>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</si>
  <si>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</si>
  <si>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</si>
  <si>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</si>
  <si>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</si>
  <si>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</si>
  <si>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</si>
  <si>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</si>
  <si>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</si>
  <si>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</si>
  <si>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</si>
  <si>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</si>
  <si>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</si>
  <si>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</si>
  <si>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</si>
  <si>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</si>
  <si>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</si>
  <si>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</si>
  <si>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</si>
  <si>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</si>
  <si>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</si>
  <si>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</si>
  <si>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</si>
  <si>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</si>
  <si>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</si>
  <si>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</si>
  <si>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</si>
  <si>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</si>
  <si>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</si>
  <si>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</si>
  <si>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</si>
  <si>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</si>
  <si>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</si>
  <si>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</si>
  <si>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</si>
  <si>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</si>
  <si>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</si>
  <si>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</si>
  <si>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</si>
  <si>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</si>
  <si>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</si>
  <si>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</si>
  <si>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</si>
  <si>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</si>
  <si>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</si>
  <si>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</si>
  <si>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</si>
  <si>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</si>
  <si>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</si>
  <si>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</si>
  <si>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</si>
  <si>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</si>
  <si>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</si>
  <si>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</si>
  <si>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</si>
  <si>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</si>
  <si>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</si>
  <si>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</si>
  <si>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</si>
  <si>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</si>
  <si>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</si>
  <si>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</si>
  <si>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</si>
  <si>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</si>
  <si>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</si>
  <si>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</si>
  <si>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</si>
  <si>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</si>
  <si>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</si>
  <si>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</si>
  <si>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</si>
  <si>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</si>
  <si>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</si>
  <si>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</si>
  <si>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</si>
  <si>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</si>
  <si>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</si>
  <si>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</si>
  <si>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</si>
  <si>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</si>
  <si>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</si>
  <si>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</si>
  <si>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</si>
  <si>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</si>
  <si>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</si>
  <si>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</si>
  <si>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</si>
  <si>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</si>
  <si>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</si>
  <si>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</si>
  <si>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</si>
  <si>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</si>
  <si>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</si>
  <si>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</si>
  <si>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</si>
  <si>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</si>
  <si>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</si>
  <si>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</si>
  <si>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</si>
  <si>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</si>
  <si>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</si>
  <si>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</si>
  <si>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</si>
  <si>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</si>
  <si>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</si>
  <si>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</si>
  <si>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</si>
  <si>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</si>
  <si>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</si>
  <si>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</si>
  <si>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</si>
  <si>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</si>
  <si>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</si>
  <si>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</si>
  <si>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</si>
  <si>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</si>
  <si>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</si>
  <si>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</si>
  <si>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</si>
  <si>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</si>
  <si>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</si>
  <si>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</si>
  <si>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</si>
  <si>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</si>
  <si>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</si>
  <si>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</si>
  <si>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</si>
  <si>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</si>
  <si>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</si>
  <si>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</si>
  <si>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</si>
  <si>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</si>
  <si>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</si>
  <si>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</si>
  <si>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</si>
  <si>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</si>
  <si>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</si>
  <si>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</si>
  <si>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</si>
  <si>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</si>
  <si>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</si>
  <si>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</si>
  <si>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</si>
  <si>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</si>
  <si>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</si>
  <si>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</si>
  <si>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</si>
  <si>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</si>
  <si>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</si>
  <si>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</si>
  <si>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</si>
  <si>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</si>
  <si>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</si>
  <si>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</si>
  <si>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</si>
  <si>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</si>
  <si>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</si>
  <si>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</si>
  <si>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</si>
  <si>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</si>
  <si>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</si>
  <si>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</si>
  <si>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</si>
  <si>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</si>
  <si>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</si>
  <si>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</si>
  <si>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</si>
  <si>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</si>
  <si>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</si>
  <si>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</si>
  <si>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</si>
  <si>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</si>
  <si>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</si>
  <si>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</si>
  <si>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</si>
  <si>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</si>
  <si>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</si>
  <si>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</si>
  <si>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</si>
  <si>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</si>
  <si>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</si>
  <si>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</si>
  <si>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</si>
  <si>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</si>
  <si>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</si>
  <si>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</si>
  <si>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</si>
  <si>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</si>
  <si>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</si>
  <si>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</si>
  <si>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</si>
  <si>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</si>
  <si>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</si>
  <si>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</si>
  <si>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</si>
  <si>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</si>
  <si>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</si>
  <si>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</si>
  <si>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</si>
  <si>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</si>
  <si>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</si>
  <si>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</si>
  <si>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</si>
  <si>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</si>
  <si>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</si>
  <si>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</si>
  <si>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</si>
  <si>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</si>
  <si>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</si>
  <si>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</si>
  <si>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</si>
  <si>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</si>
  <si>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</si>
  <si>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</si>
  <si>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</si>
  <si>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</si>
  <si>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</si>
  <si>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</si>
  <si>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</si>
  <si>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</si>
  <si>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</si>
  <si>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</si>
  <si>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</si>
  <si>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</si>
  <si>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</si>
  <si>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</si>
  <si>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</si>
  <si>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</si>
  <si>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</si>
  <si>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</si>
  <si>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</si>
  <si>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</si>
  <si>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</si>
  <si>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</si>
  <si>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</si>
  <si>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</si>
  <si>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</si>
  <si>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</si>
  <si>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</si>
  <si>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</si>
  <si>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</si>
  <si>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</si>
  <si>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</si>
  <si>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</si>
  <si>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</si>
  <si>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</si>
  <si>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</si>
  <si>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</si>
  <si>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</si>
  <si>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</si>
  <si>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</si>
  <si>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</si>
  <si>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</si>
  <si>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</si>
  <si>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</si>
  <si>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</si>
  <si>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</si>
  <si>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</si>
  <si>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</si>
  <si>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</si>
  <si>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</si>
  <si>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</si>
  <si>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</si>
  <si>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</si>
  <si>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</si>
  <si>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</si>
  <si>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</si>
  <si>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</si>
  <si>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</si>
  <si>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</si>
  <si>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</si>
  <si>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</si>
  <si>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</si>
  <si>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</si>
  <si>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</si>
  <si>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</si>
  <si>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</si>
  <si>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</si>
  <si>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</si>
  <si>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</si>
  <si>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</si>
  <si>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</si>
  <si>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</si>
  <si>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</si>
  <si>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</si>
  <si>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</si>
  <si>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</si>
  <si>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</si>
  <si>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</si>
  <si>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</si>
  <si>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</si>
  <si>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</si>
  <si>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</si>
  <si>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</si>
  <si>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</si>
  <si>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</si>
  <si>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</si>
  <si>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</si>
  <si>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</si>
  <si>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</si>
  <si>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</si>
  <si>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</si>
  <si>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</si>
  <si>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</si>
  <si>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</si>
  <si>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</si>
  <si>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</si>
  <si>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</si>
  <si>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</si>
  <si>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</si>
  <si>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</si>
  <si>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</si>
  <si>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</si>
  <si>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</si>
  <si>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</si>
  <si>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</si>
  <si>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</si>
  <si>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</si>
  <si>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</si>
  <si>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</si>
  <si>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</si>
  <si>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</si>
  <si>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</si>
  <si>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</si>
  <si>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</si>
  <si>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</si>
  <si>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</si>
  <si>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</si>
  <si>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</si>
  <si>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</si>
  <si>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</si>
  <si>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</si>
  <si>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</si>
  <si>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</si>
  <si>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</si>
  <si>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</si>
  <si>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</si>
  <si>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</si>
  <si>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</si>
  <si>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</si>
  <si>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</si>
  <si>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</si>
  <si>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</si>
  <si>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</si>
  <si>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</si>
  <si>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</si>
  <si>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</si>
  <si>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</si>
  <si>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</si>
  <si>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</si>
  <si>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</si>
  <si>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</si>
  <si>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</si>
  <si>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</si>
  <si>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</si>
  <si>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</si>
  <si>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</si>
  <si>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</si>
  <si>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</si>
  <si>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</si>
  <si>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</si>
  <si>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</si>
  <si>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</si>
  <si>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</si>
  <si>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</si>
  <si>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</si>
  <si>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</si>
  <si>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</si>
  <si>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</si>
  <si>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</si>
  <si>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</si>
  <si>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</si>
  <si>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</si>
  <si>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</si>
  <si>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</si>
  <si>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</si>
  <si>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</si>
  <si>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</si>
  <si>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</si>
  <si>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</si>
  <si>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</si>
  <si>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</si>
  <si>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</si>
  <si>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</si>
  <si>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</si>
  <si>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</si>
  <si>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</si>
  <si>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</si>
  <si>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</si>
  <si>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</si>
  <si>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</si>
  <si>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</si>
  <si>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</si>
  <si>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</si>
  <si>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</si>
  <si>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</si>
  <si>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</si>
  <si>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</si>
  <si>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</si>
  <si>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</si>
  <si>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</si>
  <si>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</si>
  <si>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</si>
  <si>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</si>
  <si>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</si>
  <si>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</si>
  <si>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</si>
  <si>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</si>
  <si>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</si>
  <si>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</si>
  <si>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</si>
  <si>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</si>
  <si>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</si>
  <si>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</si>
  <si>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</si>
  <si>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</si>
  <si>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</si>
  <si>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</si>
  <si>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</si>
  <si>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</si>
  <si>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</si>
  <si>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</si>
  <si>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</si>
  <si>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</si>
  <si>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</si>
  <si>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</si>
  <si>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</si>
  <si>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</si>
  <si>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</si>
  <si>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</si>
  <si>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</si>
  <si>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</si>
  <si>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</si>
  <si>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</si>
  <si>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</si>
  <si>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</si>
  <si>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</si>
  <si>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</si>
  <si>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</si>
  <si>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</si>
  <si>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</si>
  <si>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</si>
  <si>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</si>
  <si>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</si>
  <si>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</si>
  <si>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</si>
  <si>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</si>
  <si>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</si>
  <si>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</si>
  <si>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</si>
  <si>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</si>
  <si>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</si>
  <si>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</si>
  <si>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</si>
  <si>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</si>
  <si>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</si>
  <si>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</si>
  <si>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</si>
  <si>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</si>
  <si>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</si>
  <si>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</si>
  <si>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</si>
  <si>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</si>
  <si>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</si>
  <si>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</si>
  <si>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</si>
  <si>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</si>
  <si>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</si>
  <si>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</si>
  <si>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</si>
  <si>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</si>
  <si>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</si>
  <si>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</si>
  <si>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</si>
  <si>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</si>
  <si>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</si>
  <si>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</si>
  <si>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</si>
  <si>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</si>
  <si>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</si>
  <si>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</si>
  <si>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</si>
  <si>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</si>
  <si>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</si>
  <si>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</si>
  <si>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</si>
  <si>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</si>
  <si>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</si>
  <si>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</si>
  <si>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</si>
  <si>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</si>
  <si>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</si>
  <si>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</si>
  <si>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</si>
  <si>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</si>
  <si>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</si>
  <si>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</si>
  <si>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</si>
  <si>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</si>
  <si>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</si>
  <si>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</si>
  <si>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</si>
  <si>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</si>
  <si>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</si>
  <si>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</si>
  <si>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</si>
  <si>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</si>
  <si>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</si>
  <si>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</si>
  <si>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</si>
  <si>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</si>
  <si>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</si>
  <si>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</si>
  <si>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</si>
  <si>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</si>
  <si>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</si>
  <si>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</si>
  <si>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</si>
  <si>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</si>
  <si>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</si>
  <si>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</si>
  <si>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</si>
  <si>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</si>
  <si>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</si>
  <si>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</si>
  <si>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</si>
  <si>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</si>
  <si>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</si>
  <si>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</si>
  <si>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</si>
  <si>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</si>
  <si>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</si>
  <si>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</si>
  <si>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</si>
  <si>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</si>
  <si>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</si>
  <si>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</si>
  <si>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</si>
  <si>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</si>
  <si>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</si>
  <si>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</si>
  <si>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</si>
  <si>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</si>
  <si>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</si>
  <si>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</si>
  <si>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</si>
  <si>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</si>
  <si>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</si>
  <si>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</si>
  <si>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</si>
  <si>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</si>
  <si>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</si>
  <si>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</si>
  <si>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</si>
  <si>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</si>
  <si>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</si>
  <si>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</si>
  <si>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</si>
  <si>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</si>
  <si>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</si>
  <si>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</si>
  <si>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</si>
  <si>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</si>
  <si>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</si>
  <si>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</si>
  <si>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</si>
  <si>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</si>
  <si>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</si>
  <si>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</si>
  <si>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</si>
  <si>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</si>
  <si>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</si>
  <si>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</si>
  <si>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</si>
  <si>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</si>
  <si>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</si>
  <si>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</si>
  <si>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</si>
  <si>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</si>
  <si>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</si>
  <si>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</si>
  <si>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</si>
  <si>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</si>
  <si>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</si>
  <si>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</si>
  <si>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</si>
  <si>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</si>
  <si>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</si>
  <si>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</si>
  <si>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</si>
  <si>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</si>
  <si>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</si>
  <si>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</si>
  <si>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</si>
  <si>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</si>
  <si>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</si>
  <si>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</si>
  <si>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</si>
  <si>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</si>
  <si>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</si>
  <si>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</si>
  <si>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</si>
  <si>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</si>
  <si>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</si>
  <si>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</si>
  <si>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</si>
  <si>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</si>
  <si>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</si>
  <si>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</si>
  <si>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</si>
  <si>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</si>
  <si>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</si>
  <si>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</si>
  <si>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</si>
  <si>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</si>
  <si>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</si>
  <si>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</si>
  <si>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</si>
  <si>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</si>
  <si>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</si>
  <si>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</si>
  <si>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</si>
  <si>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</si>
  <si>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</si>
  <si>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</si>
  <si>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</si>
  <si>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</si>
  <si>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</si>
  <si>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</si>
  <si>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</si>
  <si>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</si>
  <si>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</si>
  <si>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</si>
  <si>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</si>
  <si>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</si>
  <si>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</si>
  <si>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</si>
  <si>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</si>
  <si>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</si>
  <si>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</si>
  <si>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</si>
  <si>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</si>
  <si>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</si>
  <si>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</si>
  <si>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</si>
  <si>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</si>
  <si>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</si>
  <si>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</si>
  <si>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</si>
  <si>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</si>
  <si>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</si>
  <si>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</si>
  <si>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</si>
  <si>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</si>
  <si>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</si>
  <si>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</si>
  <si>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</si>
  <si>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</si>
  <si>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</si>
  <si>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</si>
  <si>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</si>
  <si>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</si>
  <si>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</si>
  <si>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</si>
  <si>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</si>
  <si>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</si>
  <si>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</si>
  <si>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</si>
  <si>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</si>
  <si>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</si>
  <si>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</si>
  <si>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</si>
  <si>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</si>
  <si>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</si>
  <si>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</si>
  <si>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</si>
  <si>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</si>
  <si>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</si>
  <si>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</si>
  <si>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</si>
  <si>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</si>
  <si>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</si>
  <si>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</si>
  <si>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</si>
  <si>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</si>
  <si>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</si>
  <si>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</si>
  <si>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</si>
  <si>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</si>
  <si>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</si>
  <si>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</si>
  <si>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</si>
  <si>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</si>
  <si>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</si>
  <si>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</si>
  <si>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</si>
  <si>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</si>
  <si>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</si>
  <si>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</si>
  <si>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</si>
  <si>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</si>
  <si>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</si>
  <si>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</si>
  <si>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</si>
  <si>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</si>
  <si>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</si>
  <si>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</si>
  <si>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</si>
  <si>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</si>
  <si>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</si>
  <si>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</si>
  <si>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</si>
  <si>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</si>
  <si>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</si>
  <si>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</si>
  <si>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</si>
  <si>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</si>
  <si>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</si>
  <si>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</si>
  <si>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</si>
  <si>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</si>
  <si>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</si>
  <si>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</si>
  <si>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</si>
  <si>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</si>
  <si>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</si>
  <si>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</si>
  <si>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</si>
  <si>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</si>
  <si>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</si>
  <si>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</si>
  <si>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</si>
  <si>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</si>
  <si>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</si>
  <si>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</si>
  <si>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</si>
  <si>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</si>
  <si>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</si>
  <si>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</si>
  <si>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</si>
  <si>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</si>
  <si>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</si>
  <si>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</si>
  <si>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</si>
  <si>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</si>
  <si>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</si>
  <si>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</si>
  <si>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</si>
  <si>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</si>
  <si>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</si>
  <si>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</si>
  <si>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</si>
  <si>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</si>
  <si>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</si>
  <si>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</si>
  <si>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</si>
  <si>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</si>
  <si>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</si>
  <si>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</si>
  <si>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</si>
  <si>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</si>
  <si>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</si>
  <si>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</si>
  <si>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</si>
  <si>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</si>
  <si>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</si>
  <si>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</si>
  <si>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</si>
  <si>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</si>
  <si>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</si>
  <si>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</si>
  <si>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</si>
  <si>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</si>
  <si>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</si>
  <si>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</si>
  <si>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</si>
  <si>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</si>
  <si>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</si>
  <si>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</si>
  <si>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</si>
  <si>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</si>
  <si>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</si>
  <si>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</si>
  <si>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</si>
  <si>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</si>
  <si>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</si>
  <si>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</si>
  <si>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</si>
  <si>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</si>
  <si>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</si>
  <si>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</si>
  <si>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</si>
  <si>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</si>
  <si>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</si>
  <si>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</si>
  <si>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</si>
  <si>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</si>
  <si>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</si>
  <si>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</si>
  <si>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</si>
  <si>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</si>
  <si>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</si>
  <si>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</si>
  <si>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</si>
  <si>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</si>
  <si>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</si>
  <si>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</si>
  <si>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</si>
  <si>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</si>
  <si>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</si>
  <si>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</si>
  <si>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</si>
  <si>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</si>
  <si>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</si>
  <si>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</si>
  <si>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</si>
  <si>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</si>
  <si>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</si>
  <si>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</si>
  <si>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</si>
  <si>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</si>
  <si>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</si>
  <si>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</si>
  <si>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</si>
  <si>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</si>
  <si>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</si>
  <si>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</si>
  <si>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</si>
  <si>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</si>
  <si>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</si>
  <si>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</si>
  <si>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</si>
  <si>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</si>
  <si>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</si>
  <si>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</si>
  <si>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</si>
  <si>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</si>
  <si>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</si>
  <si>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</si>
  <si>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</si>
  <si>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</si>
  <si>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</si>
  <si>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</si>
  <si>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</si>
  <si>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</si>
  <si>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</si>
  <si>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</si>
  <si>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</si>
  <si>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</si>
  <si>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</si>
  <si>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</si>
  <si>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</si>
  <si>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</si>
  <si>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</si>
  <si>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</si>
  <si>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</si>
  <si>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</si>
  <si>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</si>
  <si>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</si>
  <si>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</si>
  <si>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</si>
  <si>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</si>
  <si>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</si>
  <si>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</si>
  <si>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</si>
  <si>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</si>
  <si>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</si>
  <si>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</si>
  <si>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</si>
  <si>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</si>
  <si>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</si>
  <si>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</si>
  <si>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</si>
  <si>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</si>
  <si>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</si>
  <si>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</si>
  <si>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</si>
  <si>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</si>
  <si>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</si>
  <si>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</si>
  <si>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</si>
  <si>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</si>
  <si>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</si>
  <si>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</si>
  <si>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</si>
  <si>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</si>
  <si>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</si>
  <si>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</si>
  <si>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</si>
  <si>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</si>
  <si>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</si>
  <si>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</si>
  <si>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</si>
  <si>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</si>
  <si>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</si>
  <si>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</si>
  <si>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</si>
  <si>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</si>
  <si>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</si>
  <si>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</si>
  <si>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</si>
  <si>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</si>
  <si>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</si>
  <si>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</si>
  <si>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</si>
  <si>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</si>
  <si>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</si>
  <si>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</si>
  <si>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</si>
  <si>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</si>
  <si>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</si>
  <si>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</si>
  <si>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</si>
  <si>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</si>
  <si>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</si>
  <si>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</si>
  <si>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</si>
  <si>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</si>
  <si>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</si>
  <si>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</si>
  <si>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</si>
  <si>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</si>
  <si>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</si>
  <si>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</si>
  <si>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</si>
  <si>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</si>
  <si>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</si>
  <si>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</si>
  <si>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</si>
  <si>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</si>
  <si>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</si>
  <si>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</si>
  <si>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</si>
  <si>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</si>
  <si>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</si>
  <si>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</si>
  <si>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</si>
  <si>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</si>
  <si>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</si>
  <si>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</si>
  <si>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</si>
  <si>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</si>
  <si>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</si>
  <si>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</si>
  <si>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</si>
  <si>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</si>
  <si>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</si>
  <si>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</si>
  <si>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</si>
  <si>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</si>
  <si>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</si>
  <si>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</si>
  <si>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</si>
  <si>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</si>
  <si>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</si>
  <si>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</si>
  <si>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</si>
  <si>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</si>
  <si>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</si>
  <si>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</si>
  <si>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</si>
  <si>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</si>
  <si>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</si>
  <si>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</si>
  <si>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</si>
  <si>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</si>
  <si>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</si>
  <si>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</si>
  <si>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</si>
  <si>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</si>
  <si>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</si>
  <si>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</si>
  <si>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</si>
  <si>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</si>
  <si>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</si>
  <si>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</si>
  <si>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</si>
  <si>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</si>
  <si>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</si>
  <si>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</si>
  <si>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</si>
  <si>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</si>
  <si>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</si>
  <si>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</si>
  <si>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</si>
  <si>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</si>
  <si>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</si>
  <si>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</si>
  <si>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</si>
  <si>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</si>
  <si>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</si>
  <si>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</si>
  <si>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</si>
  <si>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</si>
  <si>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</si>
  <si>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</si>
  <si>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</si>
  <si>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</si>
  <si>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</si>
  <si>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</si>
  <si>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</si>
  <si>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</si>
  <si>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</si>
  <si>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</si>
  <si>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</si>
  <si>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</si>
  <si>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</si>
  <si>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</si>
  <si>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</si>
  <si>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</si>
  <si>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</si>
  <si>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</si>
  <si>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</si>
  <si>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</si>
  <si>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</si>
  <si>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</si>
  <si>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</si>
  <si>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</si>
  <si>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</si>
  <si>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</si>
  <si>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</si>
  <si>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</si>
  <si>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</si>
  <si>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</si>
  <si>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</si>
  <si>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</si>
  <si>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</si>
  <si>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</si>
  <si>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</si>
  <si>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</si>
  <si>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</si>
  <si>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</si>
  <si>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</si>
  <si>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</si>
  <si>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</si>
  <si>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</si>
  <si>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</si>
  <si>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</si>
  <si>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</si>
  <si>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</si>
  <si>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</si>
  <si>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</si>
  <si>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</si>
  <si>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</si>
  <si>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</si>
  <si>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</si>
  <si>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</si>
  <si>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</si>
  <si>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</si>
  <si>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</si>
  <si>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</si>
  <si>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</si>
  <si>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</si>
  <si>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</si>
  <si>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</si>
  <si>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</si>
  <si>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</si>
  <si>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</si>
  <si>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</si>
  <si>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</si>
  <si>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</si>
  <si>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</si>
  <si>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</si>
  <si>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</si>
  <si>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</si>
  <si>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</si>
  <si>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</si>
  <si>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</si>
  <si>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</si>
  <si>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</si>
  <si>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</si>
  <si>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</si>
  <si>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</si>
  <si>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</si>
  <si>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</si>
  <si>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</si>
  <si>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</si>
  <si>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</si>
  <si>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</si>
  <si>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</si>
  <si>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</si>
  <si>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</si>
  <si>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</si>
  <si>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</si>
  <si>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</si>
  <si>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</si>
  <si>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</si>
  <si>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</si>
  <si>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</si>
  <si>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</si>
  <si>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</si>
  <si>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</si>
  <si>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</si>
  <si>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</si>
  <si>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</si>
  <si>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</si>
  <si>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</si>
  <si>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</si>
  <si>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</si>
  <si>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</si>
  <si>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</si>
  <si>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</si>
  <si>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</si>
  <si>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</si>
  <si>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</si>
  <si>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</si>
  <si>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</si>
  <si>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</si>
  <si>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</si>
  <si>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</si>
  <si>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</si>
  <si>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</si>
  <si>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</si>
  <si>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</si>
  <si>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</si>
  <si>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</si>
  <si>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</si>
  <si>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</si>
  <si>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</si>
  <si>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</si>
  <si>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</si>
  <si>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</si>
  <si>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</si>
  <si>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</si>
  <si>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</si>
  <si>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</si>
  <si>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</si>
  <si>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</si>
  <si>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</si>
  <si>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</si>
  <si>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</si>
  <si>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</si>
  <si>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</si>
  <si>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</si>
  <si>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</si>
  <si>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</si>
  <si>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</si>
  <si>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</si>
  <si>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</si>
  <si>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</si>
  <si>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</si>
  <si>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</si>
  <si>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</si>
  <si>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</si>
  <si>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</si>
  <si>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</si>
  <si>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</si>
  <si>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</si>
  <si>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</si>
  <si>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</si>
  <si>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</si>
  <si>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</si>
  <si>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</si>
  <si>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</si>
  <si>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</si>
  <si>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</si>
  <si>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</si>
  <si>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</si>
  <si>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</si>
  <si>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</si>
  <si>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</si>
  <si>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</si>
  <si>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</si>
  <si>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</si>
  <si>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</si>
  <si>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</si>
  <si>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</si>
  <si>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</si>
  <si>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</si>
  <si>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</si>
  <si>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</si>
  <si>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</si>
  <si>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</si>
  <si>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</si>
  <si>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</si>
  <si>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</si>
  <si>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</si>
  <si>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</si>
  <si>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</si>
  <si>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</si>
  <si>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</si>
  <si>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</si>
  <si>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</si>
  <si>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</si>
  <si>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</si>
  <si>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</si>
  <si>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</si>
  <si>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</si>
  <si>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</si>
  <si>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</si>
  <si>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</si>
  <si>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</si>
  <si>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</si>
  <si>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</si>
  <si>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</si>
  <si>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</si>
  <si>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</si>
  <si>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</si>
  <si>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</si>
  <si>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</si>
  <si>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</si>
  <si>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</si>
  <si>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</si>
  <si>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</si>
  <si>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</si>
  <si>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</si>
  <si>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</si>
  <si>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</si>
  <si>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</si>
  <si>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</si>
  <si>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</si>
  <si>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</si>
  <si>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</si>
  <si>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</si>
  <si>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</si>
  <si>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</si>
  <si>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</si>
  <si>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</si>
  <si>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</si>
  <si>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</si>
  <si>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</si>
  <si>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</si>
  <si>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</si>
  <si>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</si>
  <si>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</si>
  <si>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</si>
  <si>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</si>
  <si>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</si>
  <si>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</si>
  <si>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</si>
  <si>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</si>
  <si>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</si>
  <si>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</si>
  <si>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</si>
  <si>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</si>
  <si>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</si>
  <si>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</si>
  <si>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</si>
  <si>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</si>
  <si>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</si>
  <si>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</si>
  <si>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</si>
  <si>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</si>
  <si>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</si>
  <si>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</si>
  <si>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</si>
  <si>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</si>
  <si>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</si>
  <si>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</si>
  <si>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</si>
  <si>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</si>
  <si>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</si>
  <si>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</si>
  <si>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</si>
  <si>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</si>
  <si>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</si>
  <si>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</si>
  <si>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</si>
  <si>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</si>
  <si>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</si>
  <si>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</si>
  <si>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</si>
  <si>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</si>
  <si>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</si>
  <si>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</si>
  <si>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</si>
  <si>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</si>
  <si>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</si>
  <si>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</si>
  <si>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</si>
  <si>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</si>
  <si>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</si>
  <si>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</si>
  <si>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</si>
  <si>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</si>
  <si>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</si>
  <si>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</si>
  <si>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</si>
  <si>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</si>
  <si>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</si>
  <si>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</si>
  <si>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</si>
  <si>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</si>
  <si>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</si>
  <si>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</si>
  <si>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</si>
  <si>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</si>
  <si>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</si>
  <si>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</si>
  <si>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</si>
  <si>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</si>
  <si>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</si>
  <si>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</si>
  <si>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</si>
  <si>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</si>
  <si>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</si>
  <si>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</si>
  <si>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</si>
  <si>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</si>
  <si>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</si>
  <si>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</si>
  <si>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</si>
  <si>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</si>
  <si>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</si>
  <si>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</si>
  <si>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</si>
  <si>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</si>
  <si>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</si>
  <si>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</si>
  <si>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</si>
  <si>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</si>
  <si>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</si>
  <si>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</si>
  <si>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</si>
  <si>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</si>
  <si>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</si>
  <si>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</si>
  <si>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</si>
  <si>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</si>
  <si>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</si>
  <si>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</si>
  <si>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</si>
  <si>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</si>
  <si>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</si>
  <si>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</si>
  <si>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</si>
  <si>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</si>
  <si>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</si>
  <si>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</si>
  <si>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</si>
  <si>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</si>
  <si>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</si>
  <si>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</si>
  <si>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</si>
  <si>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</si>
  <si>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</si>
  <si>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</si>
  <si>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</si>
  <si>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</si>
  <si>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</si>
  <si>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</si>
  <si>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</si>
  <si>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</si>
  <si>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</si>
  <si>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</si>
  <si>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</si>
  <si>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</si>
  <si>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</si>
  <si>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</si>
  <si>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</si>
  <si>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</si>
  <si>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</si>
  <si>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</si>
  <si>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</si>
  <si>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</si>
  <si>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</si>
  <si>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</si>
  <si>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</si>
  <si>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</si>
  <si>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</si>
  <si>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</si>
  <si>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</si>
  <si>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</si>
  <si>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</si>
  <si>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</si>
  <si>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</si>
  <si>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</si>
  <si>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</si>
  <si>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</si>
  <si>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</si>
  <si>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</si>
  <si>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</si>
  <si>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</si>
  <si>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</si>
  <si>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</si>
  <si>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</si>
  <si>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</si>
  <si>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</si>
  <si>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</si>
  <si>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</si>
  <si>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</si>
  <si>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</si>
  <si>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</si>
  <si>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</si>
  <si>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</si>
  <si>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</si>
  <si>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</si>
  <si>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</si>
  <si>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</si>
  <si>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</si>
  <si>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</si>
  <si>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</si>
  <si>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</si>
  <si>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</si>
  <si>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</si>
  <si>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</si>
  <si>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</si>
  <si>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</si>
  <si>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</si>
  <si>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</si>
  <si>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</si>
  <si>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</si>
  <si>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</si>
  <si>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</si>
  <si>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</si>
  <si>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</si>
  <si>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</si>
  <si>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</si>
  <si>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</si>
  <si>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</si>
  <si>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</si>
  <si>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</si>
  <si>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</si>
  <si>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</si>
  <si>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</si>
  <si>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</si>
  <si>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</si>
  <si>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</si>
  <si>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</si>
  <si>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</si>
  <si>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</si>
  <si>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</si>
  <si>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</si>
  <si>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</si>
  <si>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</si>
  <si>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</si>
  <si>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</si>
  <si>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</si>
  <si>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</si>
  <si>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</si>
  <si>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</si>
  <si>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</si>
  <si>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</si>
  <si>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</si>
  <si>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</si>
  <si>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</si>
  <si>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</si>
  <si>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</si>
  <si>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</si>
  <si>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</si>
  <si>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</si>
  <si>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</si>
  <si>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</si>
  <si>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</si>
  <si>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</si>
  <si>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</si>
  <si>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</si>
  <si>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</si>
  <si>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</si>
  <si>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</si>
  <si>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</si>
  <si>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</si>
  <si>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</si>
  <si>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</si>
  <si>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</si>
  <si>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</si>
  <si>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</si>
  <si>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</si>
  <si>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</si>
  <si>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</si>
  <si>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</si>
  <si>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</si>
  <si>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</si>
  <si>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</si>
  <si>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</si>
  <si>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</si>
  <si>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</si>
  <si>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</si>
  <si>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</si>
  <si>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</si>
  <si>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</si>
  <si>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</si>
  <si>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</si>
  <si>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</si>
  <si>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</si>
  <si>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</si>
  <si>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</si>
  <si>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</si>
  <si>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</si>
  <si>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</si>
  <si>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</si>
  <si>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</si>
  <si>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</si>
  <si>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</si>
  <si>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</si>
  <si>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</si>
  <si>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</si>
  <si>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</si>
  <si>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</si>
  <si>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</si>
  <si>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</si>
  <si>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</si>
  <si>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</si>
  <si>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</si>
  <si>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</si>
  <si>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</si>
  <si>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</si>
  <si>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</si>
  <si>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</si>
  <si>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</si>
  <si>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</si>
  <si>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</si>
  <si>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</si>
  <si>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</si>
  <si>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</si>
  <si>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</si>
  <si>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</si>
  <si>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</si>
  <si>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</si>
  <si>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</si>
  <si>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</si>
  <si>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</si>
  <si>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</si>
  <si>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</si>
  <si>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</si>
  <si>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</si>
  <si>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</si>
  <si>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</si>
  <si>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</si>
  <si>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</si>
  <si>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</si>
  <si>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</si>
  <si>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</si>
  <si>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</si>
  <si>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</si>
  <si>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</si>
  <si>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</si>
  <si>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</si>
  <si>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</si>
  <si>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</si>
  <si>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</si>
  <si>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</si>
  <si>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</si>
  <si>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</si>
  <si>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</si>
  <si>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</si>
  <si>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</si>
  <si>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</si>
  <si>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</si>
  <si>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</si>
  <si>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</si>
  <si>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</si>
  <si>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</si>
  <si>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</si>
  <si>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</si>
  <si>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</si>
  <si>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</si>
  <si>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</si>
  <si>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</si>
  <si>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</si>
  <si>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</si>
  <si>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</si>
  <si>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</si>
  <si>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</si>
  <si>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</si>
  <si>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</si>
  <si>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</si>
  <si>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</si>
  <si>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</si>
  <si>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</si>
  <si>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</si>
  <si>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</si>
  <si>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</si>
  <si>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</si>
  <si>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</si>
  <si>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</si>
  <si>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</si>
  <si>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</si>
  <si>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</si>
  <si>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</si>
  <si>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</si>
  <si>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</si>
  <si>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</si>
  <si>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</si>
  <si>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</si>
  <si>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</si>
  <si>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</si>
  <si>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</si>
  <si>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</si>
  <si>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</si>
  <si>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</si>
  <si>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</si>
  <si>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</si>
  <si>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</si>
  <si>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</si>
  <si>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</si>
  <si>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</si>
  <si>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</si>
  <si>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</si>
  <si>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</si>
  <si>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</si>
  <si>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</si>
  <si>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</si>
  <si>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</si>
  <si>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</si>
  <si>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</si>
  <si>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</si>
  <si>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</si>
  <si>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</si>
  <si>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</si>
  <si>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</si>
  <si>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</si>
  <si>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</si>
  <si>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</si>
  <si>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</si>
  <si>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</si>
  <si>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</si>
  <si>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</si>
  <si>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</si>
  <si>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</si>
  <si>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</si>
  <si>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</si>
  <si>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</si>
  <si>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</si>
  <si>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</si>
  <si>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</si>
  <si>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</si>
  <si>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</si>
  <si>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</si>
  <si>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</si>
  <si>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</si>
  <si>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</si>
  <si>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</si>
  <si>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</si>
  <si>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</si>
  <si>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</si>
  <si>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</si>
  <si>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</si>
  <si>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</si>
  <si>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</si>
  <si>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</si>
  <si>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</si>
  <si>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</si>
  <si>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</si>
  <si>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</si>
  <si>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</si>
  <si>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</si>
  <si>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</si>
  <si>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</si>
  <si>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</si>
  <si>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</si>
  <si>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</si>
  <si>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</si>
  <si>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</si>
  <si>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</si>
  <si>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</si>
  <si>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</si>
  <si>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</si>
  <si>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</si>
  <si>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</si>
  <si>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</si>
  <si>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</si>
  <si>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</si>
  <si>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</si>
  <si>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</si>
  <si>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</si>
  <si>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</si>
  <si>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</si>
  <si>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</si>
  <si>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</si>
  <si>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</si>
  <si>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</si>
  <si>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</si>
  <si>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</si>
  <si>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</si>
  <si>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</si>
  <si>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</si>
  <si>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</si>
  <si>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</si>
  <si>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</si>
  <si>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</si>
  <si>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</si>
  <si>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</si>
  <si>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</si>
  <si>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</si>
  <si>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</si>
  <si>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</si>
  <si>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</si>
  <si>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</si>
  <si>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</si>
  <si>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</si>
  <si>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</si>
  <si>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</si>
  <si>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</si>
  <si>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</si>
  <si>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</si>
  <si>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</si>
  <si>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</si>
  <si>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</si>
  <si>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</si>
  <si>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</si>
  <si>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</si>
  <si>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</si>
  <si>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</si>
  <si>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</si>
  <si>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</si>
  <si>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</si>
  <si>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</si>
  <si>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</si>
  <si>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</si>
  <si>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</si>
  <si>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</si>
  <si>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</si>
  <si>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</si>
  <si>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</si>
  <si>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</si>
  <si>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</si>
  <si>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</si>
  <si>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</si>
  <si>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</si>
  <si>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</si>
  <si>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</si>
  <si>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</si>
  <si>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</si>
  <si>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</si>
  <si>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</si>
  <si>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</si>
  <si>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</si>
  <si>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</si>
  <si>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</si>
  <si>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</si>
  <si>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</si>
  <si>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</si>
  <si>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</si>
  <si>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</si>
  <si>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</si>
  <si>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</si>
  <si>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</si>
  <si>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</si>
  <si>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</si>
  <si>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</si>
  <si>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</si>
  <si>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</si>
  <si>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</si>
  <si>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</si>
  <si>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</si>
  <si>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</si>
  <si>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</si>
  <si>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</si>
  <si>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</si>
  <si>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</si>
  <si>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</si>
  <si>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</si>
  <si>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</si>
  <si>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</si>
  <si>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</si>
  <si>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</si>
  <si>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</si>
  <si>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</si>
  <si>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</si>
  <si>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</si>
  <si>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</si>
  <si>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</si>
  <si>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</si>
  <si>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</si>
  <si>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</si>
  <si>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</si>
  <si>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</si>
  <si>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</si>
  <si>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</si>
  <si>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</si>
  <si>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</si>
  <si>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</si>
  <si>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</si>
  <si>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</si>
  <si>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</si>
  <si>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</si>
  <si>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</si>
  <si>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</si>
  <si>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</si>
  <si>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</si>
  <si>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</si>
  <si>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</si>
  <si>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</si>
  <si>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</si>
  <si>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</si>
  <si>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</si>
  <si>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</si>
  <si>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</si>
  <si>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</si>
  <si>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</si>
  <si>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</si>
  <si>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</si>
  <si>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</si>
  <si>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</si>
  <si>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</si>
  <si>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</si>
  <si>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</si>
  <si>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</si>
  <si>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</si>
  <si>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</si>
  <si>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</si>
  <si>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</si>
  <si>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</si>
  <si>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</si>
  <si>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</si>
  <si>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</si>
  <si>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</si>
  <si>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</si>
  <si>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</si>
  <si>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</si>
  <si>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</si>
  <si>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</si>
  <si>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</si>
  <si>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</si>
  <si>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</si>
  <si>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</si>
  <si>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</si>
  <si>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</si>
  <si>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</si>
  <si>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</si>
  <si>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</si>
  <si>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</si>
  <si>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</si>
  <si>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</si>
  <si>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</si>
  <si>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</si>
  <si>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</si>
  <si>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</si>
  <si>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</si>
  <si>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</si>
  <si>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</si>
  <si>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</si>
  <si>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</si>
  <si>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</si>
  <si>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</si>
  <si>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</si>
  <si>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</si>
  <si>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</si>
  <si>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</si>
  <si>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</si>
  <si>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</si>
  <si>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</si>
  <si>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</si>
  <si>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</si>
  <si>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</si>
  <si>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</si>
  <si>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</si>
  <si>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</si>
  <si>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</si>
  <si>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</si>
  <si>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</si>
  <si>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</si>
  <si>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</si>
  <si>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</si>
  <si>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</si>
  <si>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</si>
  <si>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</si>
  <si>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</si>
  <si>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</si>
  <si>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</si>
  <si>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</si>
  <si>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</si>
  <si>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</si>
  <si>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</si>
  <si>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</si>
  <si>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</si>
  <si>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</si>
  <si>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</si>
  <si>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</si>
  <si>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</si>
  <si>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</si>
  <si>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</si>
  <si>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</si>
  <si>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</si>
  <si>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</si>
  <si>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</si>
  <si>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</si>
  <si>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</si>
  <si>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</si>
  <si>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</si>
  <si>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</si>
  <si>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</si>
  <si>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</si>
  <si>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</si>
  <si>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</si>
  <si>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</si>
  <si>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</si>
  <si>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</si>
  <si>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</si>
  <si>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</si>
  <si>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</si>
  <si>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</si>
  <si>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</si>
  <si>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</si>
  <si>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</si>
  <si>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</si>
  <si>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</si>
  <si>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</si>
  <si>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</si>
  <si>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</si>
  <si>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</si>
  <si>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</si>
  <si>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</si>
  <si>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</si>
  <si>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</si>
  <si>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</si>
  <si>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</si>
  <si>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</si>
  <si>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</si>
  <si>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</si>
  <si>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</si>
  <si>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</si>
  <si>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</si>
  <si>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</si>
  <si>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</si>
  <si>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</si>
  <si>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</si>
  <si>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</si>
  <si>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</si>
  <si>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</si>
  <si>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</si>
  <si>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</si>
  <si>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</si>
  <si>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</si>
  <si>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</si>
  <si>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</si>
  <si>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</si>
  <si>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</si>
  <si>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</si>
  <si>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</si>
  <si>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</si>
  <si>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</si>
  <si>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</si>
  <si>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</si>
  <si>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</si>
  <si>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</si>
  <si>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</si>
  <si>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</si>
  <si>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</si>
  <si>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</si>
  <si>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</si>
  <si>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</si>
  <si>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</si>
  <si>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</si>
  <si>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</si>
  <si>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</si>
  <si>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</si>
  <si>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</si>
  <si>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</si>
  <si>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</si>
  <si>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</si>
  <si>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</si>
  <si>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</si>
  <si>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</si>
  <si>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</si>
  <si>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</si>
  <si>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</si>
  <si>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</si>
  <si>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</si>
  <si>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</si>
  <si>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</si>
  <si>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</si>
  <si>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</si>
  <si>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</si>
  <si>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</si>
  <si>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</si>
  <si>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</si>
  <si>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</si>
  <si>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</si>
  <si>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</si>
  <si>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</si>
  <si>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</si>
  <si>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</si>
  <si>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</si>
  <si>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</si>
  <si>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</si>
  <si>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</si>
  <si>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</si>
  <si>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</si>
  <si>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</si>
  <si>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</si>
  <si>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</si>
  <si>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</si>
  <si>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</si>
  <si>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</si>
  <si>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</si>
  <si>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</si>
  <si>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</si>
  <si>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</si>
  <si>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</si>
  <si>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</si>
  <si>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</si>
  <si>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</si>
  <si>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</si>
  <si>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</si>
  <si>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</si>
  <si>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</si>
  <si>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</si>
  <si>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</si>
  <si>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</si>
  <si>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</si>
  <si>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</si>
  <si>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</si>
  <si>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</si>
  <si>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</si>
  <si>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</si>
  <si>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</si>
  <si>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</si>
  <si>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</si>
  <si>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</si>
  <si>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</si>
  <si>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</si>
  <si>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</si>
  <si>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</si>
  <si>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</si>
  <si>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</si>
  <si>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</si>
  <si>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</si>
  <si>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</si>
  <si>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</si>
  <si>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</si>
  <si>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</si>
  <si>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</si>
  <si>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</si>
  <si>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</si>
  <si>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</si>
  <si>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</si>
  <si>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</si>
  <si>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</si>
  <si>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</si>
  <si>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</si>
  <si>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</si>
  <si>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</si>
  <si>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</si>
  <si>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</si>
  <si>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</si>
  <si>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</si>
  <si>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</si>
  <si>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</si>
  <si>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</si>
  <si>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</si>
  <si>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</si>
  <si>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</si>
  <si>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</si>
  <si>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</si>
  <si>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</si>
  <si>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</si>
  <si>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</si>
  <si>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</si>
  <si>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</si>
  <si>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</si>
  <si>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</si>
  <si>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</si>
  <si>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</si>
  <si>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</si>
  <si>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</si>
  <si>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</si>
  <si>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</si>
  <si>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</si>
  <si>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</si>
  <si>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</si>
  <si>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</si>
  <si>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</si>
  <si>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</si>
  <si>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</si>
  <si>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</si>
  <si>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</si>
  <si>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</si>
  <si>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</si>
  <si>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</si>
  <si>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</si>
  <si>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</si>
  <si>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</si>
  <si>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</si>
  <si>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</si>
  <si>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</si>
  <si>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</si>
  <si>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</si>
  <si>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</si>
  <si>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</si>
  <si>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</si>
  <si>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</si>
  <si>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</si>
  <si>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</si>
  <si>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</si>
  <si>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</si>
  <si>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</si>
  <si>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</si>
  <si>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</si>
  <si>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</si>
  <si>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</si>
  <si>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</si>
  <si>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</si>
  <si>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</si>
  <si>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</si>
  <si>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</si>
  <si>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</si>
  <si>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</si>
  <si>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</si>
  <si>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</si>
  <si>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</si>
  <si>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</si>
  <si>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</si>
  <si>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</si>
  <si>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</si>
  <si>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</si>
  <si>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</si>
  <si>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</si>
  <si>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</si>
  <si>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</si>
  <si>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</si>
  <si>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</si>
  <si>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</si>
  <si>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</si>
  <si>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</si>
  <si>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</si>
  <si>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</si>
  <si>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</si>
  <si>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</si>
  <si>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</si>
  <si>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</si>
  <si>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</si>
  <si>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</si>
  <si>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</si>
  <si>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</si>
  <si>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</si>
  <si>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</si>
  <si>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</si>
  <si>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</si>
  <si>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</si>
  <si>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</si>
  <si>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</si>
  <si>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</si>
  <si>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</si>
  <si>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</si>
  <si>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</si>
  <si>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</si>
  <si>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</si>
  <si>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</si>
  <si>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</si>
  <si>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</si>
  <si>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</si>
  <si>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</si>
  <si>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</si>
  <si>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</si>
  <si>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</si>
  <si>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</si>
  <si>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</si>
  <si>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</si>
  <si>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</si>
  <si>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</si>
  <si>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</si>
  <si>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</si>
  <si>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</si>
  <si>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</si>
  <si>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</si>
  <si>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</si>
  <si>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</si>
  <si>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</si>
  <si>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</si>
  <si>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</si>
  <si>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</si>
  <si>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</si>
  <si>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</si>
  <si>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</si>
  <si>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</si>
  <si>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</si>
  <si>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</si>
  <si>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</si>
  <si>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</si>
  <si>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</si>
  <si>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</si>
  <si>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</si>
  <si>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</si>
  <si>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</si>
  <si>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</si>
  <si>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</si>
  <si>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</si>
  <si>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</si>
  <si>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</si>
  <si>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</si>
  <si>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</si>
  <si>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</si>
  <si>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</si>
  <si>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</si>
  <si>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</si>
  <si>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</si>
  <si>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</si>
  <si>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</si>
  <si>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</si>
  <si>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</si>
  <si>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</si>
  <si>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</si>
  <si>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</si>
  <si>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</si>
  <si>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</si>
  <si>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</si>
  <si>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</si>
  <si>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</si>
  <si>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</si>
  <si>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</si>
  <si>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</si>
  <si>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</si>
  <si>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</si>
  <si>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</si>
  <si>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</si>
  <si>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</si>
  <si>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</si>
  <si>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</si>
  <si>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</si>
  <si>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</si>
  <si>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</si>
  <si>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</si>
  <si>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</si>
  <si>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</si>
  <si>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</si>
  <si>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</si>
  <si>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</si>
  <si>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</si>
  <si>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</si>
  <si>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</si>
  <si>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</si>
  <si>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</si>
  <si>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</si>
  <si>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</si>
  <si>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</si>
  <si>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</si>
  <si>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</si>
  <si>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</si>
  <si>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</si>
  <si>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</si>
  <si>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</si>
  <si>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</si>
  <si>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</si>
  <si>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</si>
  <si>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</si>
  <si>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</si>
  <si>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</si>
  <si>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</si>
  <si>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</si>
  <si>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</si>
  <si>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</si>
  <si>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</si>
  <si>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</si>
  <si>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</si>
  <si>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</si>
  <si>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</si>
  <si>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</si>
  <si>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</si>
  <si>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</si>
  <si>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</si>
  <si>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</si>
  <si>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</si>
  <si>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</si>
  <si>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</si>
  <si>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</si>
  <si>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</si>
  <si>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</si>
  <si>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</si>
  <si>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</si>
  <si>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</si>
  <si>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</si>
  <si>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</si>
  <si>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</si>
  <si>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</si>
  <si>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</si>
  <si>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</si>
  <si>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</si>
  <si>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</si>
  <si>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</si>
  <si>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</si>
  <si>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</si>
  <si>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</si>
  <si>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</si>
  <si>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</si>
  <si>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</si>
  <si>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</si>
  <si>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</si>
  <si>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</si>
  <si>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</si>
  <si>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</si>
  <si>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</si>
  <si>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</si>
  <si>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</si>
  <si>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</si>
  <si>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</si>
  <si>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</si>
  <si>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</si>
  <si>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</si>
  <si>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</si>
  <si>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</si>
  <si>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</si>
  <si>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</si>
  <si>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</si>
  <si>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</si>
  <si>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</si>
  <si>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</si>
  <si>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</si>
  <si>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</si>
  <si>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</si>
  <si>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</si>
  <si>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</si>
  <si>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</si>
  <si>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</si>
  <si>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</si>
  <si>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</si>
  <si>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</si>
  <si>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</si>
  <si>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</si>
  <si>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</si>
  <si>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</si>
  <si>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</si>
  <si>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</si>
  <si>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</si>
  <si>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</si>
  <si>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</si>
  <si>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</si>
  <si>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</si>
  <si>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</si>
  <si>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</si>
  <si>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</si>
  <si>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</si>
  <si>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</si>
  <si>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</si>
  <si>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</si>
  <si>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</si>
  <si>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</si>
  <si>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</si>
  <si>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</si>
  <si>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</si>
  <si>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</si>
  <si>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</si>
  <si>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</si>
  <si>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</si>
  <si>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</si>
  <si>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</si>
  <si>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</si>
  <si>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</si>
  <si>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</si>
  <si>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</si>
  <si>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</si>
  <si>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</si>
  <si>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</si>
  <si>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</si>
  <si>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</si>
  <si>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</si>
  <si>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</si>
  <si>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</si>
  <si>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</si>
  <si>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</si>
  <si>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</si>
  <si>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</si>
  <si>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</si>
  <si>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</si>
  <si>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</si>
  <si>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</si>
  <si>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</si>
  <si>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</si>
  <si>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</si>
  <si>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</si>
  <si>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</si>
  <si>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</si>
  <si>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</si>
  <si>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</si>
  <si>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</si>
  <si>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</si>
  <si>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</si>
  <si>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</si>
  <si>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</si>
  <si>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</si>
  <si>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</si>
  <si>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</si>
  <si>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</si>
  <si>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</si>
  <si>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</si>
  <si>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</si>
  <si>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</si>
  <si>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</si>
  <si>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</si>
  <si>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</si>
  <si>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</si>
  <si>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</si>
  <si>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</si>
  <si>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</si>
  <si>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</si>
  <si>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</si>
  <si>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</si>
  <si>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</si>
  <si>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</si>
  <si>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</si>
  <si>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</si>
  <si>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</si>
  <si>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</si>
  <si>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</si>
  <si>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</si>
  <si>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</si>
  <si>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</si>
  <si>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</si>
  <si>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</si>
  <si>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</si>
  <si>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</si>
  <si>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</si>
  <si>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</si>
  <si>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</si>
  <si>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</si>
  <si>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</si>
  <si>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</si>
  <si>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</si>
  <si>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</si>
  <si>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</si>
  <si>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</si>
  <si>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</si>
  <si>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</si>
  <si>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</si>
  <si>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</si>
  <si>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</si>
  <si>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</si>
  <si>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</si>
  <si>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</si>
  <si>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</si>
  <si>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</si>
  <si>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</si>
  <si>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</si>
  <si>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</si>
  <si>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</si>
  <si>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</si>
  <si>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</si>
  <si>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</si>
  <si>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</si>
  <si>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</si>
  <si>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</si>
  <si>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</si>
  <si>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</si>
  <si>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</si>
  <si>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</si>
  <si>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</si>
  <si>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</si>
  <si>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</si>
  <si>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</si>
  <si>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</si>
  <si>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</si>
  <si>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</si>
  <si>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</si>
  <si>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</si>
  <si>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</si>
  <si>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</si>
  <si>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</si>
  <si>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</si>
  <si>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</si>
  <si>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</si>
  <si>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</si>
  <si>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</si>
  <si>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</si>
  <si>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</si>
  <si>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</si>
  <si>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</si>
  <si>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</si>
  <si>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</si>
  <si>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</si>
  <si>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</si>
  <si>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</si>
  <si>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</si>
  <si>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</si>
  <si>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</si>
  <si>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</si>
  <si>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</si>
  <si>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</si>
  <si>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</si>
  <si>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</si>
  <si>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</si>
  <si>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</si>
  <si>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</si>
  <si>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</si>
  <si>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</si>
  <si>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</si>
  <si>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</si>
  <si>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</si>
  <si>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</si>
  <si>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</si>
  <si>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</si>
  <si>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</si>
  <si>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</si>
  <si>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</si>
  <si>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</si>
  <si>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</si>
  <si>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</si>
  <si>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</si>
  <si>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</si>
  <si>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</si>
  <si>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</si>
  <si>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</si>
  <si>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</si>
  <si>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</si>
  <si>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</si>
  <si>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</si>
  <si>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</si>
  <si>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</si>
  <si>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</si>
  <si>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</si>
  <si>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</si>
  <si>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</si>
  <si>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</si>
  <si>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</si>
  <si>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</si>
  <si>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</si>
  <si>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</si>
  <si>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</si>
  <si>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</si>
  <si>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</si>
  <si>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</si>
  <si>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</si>
  <si>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</si>
  <si>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</si>
  <si>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</si>
  <si>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</si>
  <si>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</si>
  <si>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</si>
  <si>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</si>
  <si>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</si>
  <si>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</si>
  <si>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</si>
  <si>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</si>
  <si>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</si>
  <si>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</si>
  <si>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</si>
  <si>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</si>
  <si>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</si>
  <si>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</si>
  <si>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</si>
  <si>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</si>
  <si>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</si>
  <si>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</si>
  <si>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</si>
  <si>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</si>
  <si>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</si>
  <si>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</si>
  <si>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</si>
  <si>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</si>
  <si>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</si>
  <si>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</si>
  <si>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</si>
  <si>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</si>
  <si>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</si>
  <si>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</si>
  <si>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</si>
  <si>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</si>
  <si>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</si>
  <si>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</si>
  <si>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</si>
  <si>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</si>
  <si>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</si>
  <si>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</si>
  <si>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</si>
  <si>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</si>
  <si>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</si>
  <si>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</si>
  <si>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</si>
  <si>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</si>
  <si>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</si>
  <si>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</si>
  <si>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</si>
  <si>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</si>
  <si>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</si>
  <si>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</si>
  <si>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</si>
  <si>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</si>
  <si>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</si>
  <si>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</si>
  <si>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</si>
  <si>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</si>
  <si>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</si>
  <si>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</si>
  <si>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</si>
  <si>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</si>
  <si>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</si>
  <si>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</si>
  <si>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</si>
  <si>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</si>
  <si>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</si>
  <si>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</si>
  <si>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</si>
  <si>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</si>
  <si>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</si>
  <si>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</si>
  <si>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</si>
  <si>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</si>
  <si>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</si>
  <si>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</si>
  <si>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</si>
  <si>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</si>
  <si>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</si>
  <si>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</si>
  <si>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</si>
  <si>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</si>
  <si>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</si>
  <si>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</si>
  <si>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</si>
  <si>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</si>
  <si>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</si>
  <si>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</si>
  <si>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</si>
  <si>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</si>
  <si>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</si>
  <si>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</si>
  <si>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</si>
  <si>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</si>
  <si>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</si>
  <si>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</si>
  <si>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</si>
  <si>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</si>
  <si>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</si>
  <si>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</si>
  <si>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</si>
  <si>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</si>
  <si>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</si>
  <si>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</si>
  <si>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</si>
  <si>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</si>
  <si>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</si>
  <si>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</si>
  <si>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</si>
  <si>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</si>
  <si>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</si>
  <si>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</si>
  <si>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</si>
  <si>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</si>
  <si>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</si>
  <si>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</si>
  <si>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</si>
  <si>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</si>
  <si>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</si>
  <si>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</si>
  <si>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</si>
  <si>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</si>
  <si>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</si>
  <si>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</si>
  <si>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</si>
  <si>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</si>
  <si>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</si>
  <si>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</si>
  <si>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</si>
  <si>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</si>
  <si>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</si>
  <si>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</si>
  <si>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</si>
  <si>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</si>
  <si>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</si>
  <si>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</si>
  <si>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</si>
  <si>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</si>
  <si>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</si>
  <si>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</si>
  <si>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</si>
  <si>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</si>
  <si>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</si>
  <si>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</si>
  <si>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</si>
  <si>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</si>
  <si>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</si>
  <si>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</si>
  <si>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</si>
  <si>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</si>
  <si>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</si>
  <si>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</si>
  <si>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</si>
  <si>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</si>
  <si>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</si>
  <si>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</si>
  <si>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</si>
  <si>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</si>
  <si>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</si>
  <si>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</si>
  <si>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</si>
  <si>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</si>
  <si>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</si>
  <si>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</si>
  <si>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</si>
  <si>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</si>
  <si>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</si>
  <si>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</si>
  <si>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</si>
  <si>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</si>
  <si>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</si>
  <si>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</si>
  <si>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</si>
  <si>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</si>
  <si>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</si>
  <si>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</si>
  <si>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</si>
  <si>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</si>
  <si>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</si>
  <si>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</si>
  <si>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</si>
  <si>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</si>
  <si>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</si>
  <si>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</si>
  <si>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</si>
  <si>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</si>
  <si>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</si>
  <si>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</si>
  <si>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</si>
  <si>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</si>
  <si>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</si>
  <si>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</si>
  <si>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</si>
  <si>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</si>
  <si>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</si>
  <si>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</si>
  <si>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</si>
  <si>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</si>
  <si>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</si>
  <si>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</si>
  <si>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</si>
  <si>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</si>
  <si>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</si>
  <si>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</si>
  <si>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</si>
  <si>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</si>
  <si>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</si>
  <si>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</si>
  <si>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</si>
  <si>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</si>
  <si>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</si>
  <si>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</si>
  <si>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</si>
  <si>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</si>
  <si>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</si>
  <si>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</si>
  <si>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</si>
  <si>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</si>
  <si>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</si>
  <si>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</si>
  <si>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</si>
  <si>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</si>
  <si>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</si>
  <si>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</si>
  <si>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</si>
  <si>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</si>
  <si>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</si>
  <si>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</si>
  <si>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</si>
  <si>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</si>
  <si>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</si>
  <si>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</si>
  <si>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</si>
  <si>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</si>
  <si>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</si>
  <si>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</si>
  <si>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</si>
  <si>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</si>
  <si>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</si>
  <si>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</si>
  <si>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</si>
  <si>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</si>
  <si>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</si>
  <si>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</si>
  <si>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</si>
  <si>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</si>
  <si>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</si>
  <si>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</si>
  <si>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</si>
  <si>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</si>
  <si>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</si>
  <si>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</si>
  <si>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</si>
  <si>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</si>
  <si>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</si>
  <si>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</si>
  <si>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</si>
  <si>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</si>
  <si>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</si>
  <si>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</si>
  <si>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</si>
  <si>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</si>
  <si>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</si>
  <si>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</si>
  <si>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</si>
  <si>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</si>
  <si>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</si>
  <si>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</si>
  <si>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</si>
  <si>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</si>
  <si>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</si>
  <si>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</si>
  <si>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</si>
  <si>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</si>
  <si>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</si>
  <si>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</si>
  <si>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</si>
  <si>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</si>
  <si>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</si>
  <si>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</si>
  <si>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</si>
  <si>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</si>
  <si>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</si>
  <si>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</si>
  <si>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</si>
  <si>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</si>
  <si>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</si>
  <si>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</si>
  <si>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</si>
  <si>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</si>
  <si>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</si>
  <si>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</si>
  <si>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</si>
  <si>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</si>
  <si>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</si>
  <si>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</si>
  <si>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</si>
  <si>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</si>
  <si>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</si>
  <si>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</si>
  <si>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</si>
  <si>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</si>
  <si>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</si>
  <si>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</si>
  <si>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</si>
  <si>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</si>
  <si>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</si>
  <si>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</si>
  <si>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</si>
  <si>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</si>
  <si>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</si>
  <si>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</si>
  <si>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</si>
  <si>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</si>
  <si>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</si>
  <si>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</si>
  <si>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</si>
  <si>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</si>
  <si>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</si>
  <si>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</si>
  <si>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</si>
  <si>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</si>
  <si>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</si>
  <si>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</si>
  <si>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</si>
  <si>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</si>
  <si>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</si>
  <si>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</si>
  <si>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</si>
  <si>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</si>
  <si>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</si>
  <si>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</si>
  <si>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</si>
  <si>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</si>
  <si>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</si>
  <si>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</si>
  <si>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</si>
  <si>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</si>
  <si>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</si>
  <si>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</si>
  <si>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</si>
  <si>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</si>
  <si>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</si>
  <si>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</si>
  <si>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</si>
  <si>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</si>
  <si>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</si>
  <si>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</si>
  <si>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</si>
  <si>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</si>
  <si>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</si>
  <si>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</si>
  <si>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</si>
  <si>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</si>
  <si>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</si>
  <si>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</si>
  <si>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</si>
  <si>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</si>
  <si>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</si>
  <si>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</si>
  <si>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</si>
  <si>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</si>
  <si>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</si>
  <si>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</si>
  <si>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</si>
  <si>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</si>
  <si>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</si>
  <si>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</si>
  <si>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</si>
  <si>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</si>
  <si>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</si>
  <si>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</si>
  <si>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</si>
  <si>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</si>
  <si>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</si>
  <si>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</si>
  <si>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</si>
  <si>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</si>
  <si>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</si>
  <si>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</si>
  <si>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</si>
  <si>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</si>
  <si>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</si>
  <si>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</si>
  <si>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</si>
  <si>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</si>
  <si>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</si>
  <si>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</si>
  <si>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</si>
  <si>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</si>
  <si>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</si>
  <si>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</si>
  <si>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</si>
  <si>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</si>
  <si>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</si>
  <si>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</si>
  <si>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</si>
  <si>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</si>
  <si>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</si>
  <si>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</si>
  <si>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</si>
  <si>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</si>
  <si>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</si>
  <si>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</si>
  <si>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</si>
  <si>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</si>
  <si>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</si>
  <si>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</si>
  <si>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</si>
  <si>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</si>
  <si>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</si>
  <si>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</si>
  <si>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</si>
  <si>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</si>
  <si>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</si>
  <si>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</si>
  <si>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</si>
  <si>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</si>
  <si>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</si>
  <si>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</si>
  <si>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</si>
  <si>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</si>
  <si>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</si>
  <si>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</si>
  <si>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</si>
  <si>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</si>
  <si>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</si>
  <si>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</si>
  <si>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</si>
  <si>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</si>
  <si>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</si>
  <si>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</si>
  <si>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</si>
  <si>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</si>
  <si>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</si>
  <si>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</si>
  <si>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</si>
  <si>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</si>
  <si>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</si>
  <si>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</si>
  <si>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</si>
  <si>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</si>
  <si>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</si>
  <si>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</si>
  <si>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</si>
  <si>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</si>
  <si>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</si>
  <si>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</si>
  <si>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</si>
  <si>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</si>
  <si>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</si>
  <si>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</si>
  <si>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</si>
  <si>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</si>
  <si>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</si>
  <si>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</si>
  <si>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</si>
  <si>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</si>
  <si>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</si>
  <si>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</si>
  <si>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</si>
  <si>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</si>
  <si>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</si>
  <si>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</si>
  <si>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</si>
  <si>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</si>
  <si>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</si>
  <si>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</si>
  <si>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</si>
  <si>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</si>
  <si>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</si>
  <si>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</si>
  <si>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</si>
  <si>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</si>
  <si>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</si>
  <si>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</si>
  <si>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</si>
  <si>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</si>
  <si>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</si>
  <si>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</si>
  <si>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</si>
  <si>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</si>
  <si>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</si>
  <si>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</si>
  <si>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</si>
  <si>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</si>
  <si>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</si>
  <si>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</si>
  <si>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</si>
  <si>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</si>
  <si>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</si>
  <si>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</si>
  <si>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</si>
  <si>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</si>
  <si>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</si>
  <si>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</si>
  <si>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</si>
  <si>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</si>
  <si>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</si>
  <si>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</si>
  <si>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</si>
  <si>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</si>
  <si>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</si>
  <si>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</si>
  <si>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</si>
  <si>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</si>
  <si>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</si>
  <si>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</si>
  <si>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</si>
  <si>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</si>
  <si>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</si>
  <si>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</si>
  <si>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</si>
  <si>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</si>
  <si>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</si>
  <si>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</si>
  <si>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</si>
  <si>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</si>
  <si>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</si>
  <si>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</si>
  <si>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</si>
  <si>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</si>
  <si>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</si>
  <si>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</si>
  <si>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</si>
  <si>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</si>
  <si>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</si>
  <si>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</si>
  <si>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</si>
  <si>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</si>
  <si>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</si>
  <si>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</si>
  <si>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</si>
  <si>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</si>
  <si>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</si>
  <si>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</si>
  <si>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</si>
  <si>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</si>
  <si>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</si>
  <si>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</si>
  <si>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</si>
  <si>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</si>
  <si>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</si>
  <si>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</si>
  <si>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</si>
  <si>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</si>
  <si>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</si>
  <si>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</si>
  <si>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</si>
  <si>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</si>
  <si>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</si>
  <si>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</si>
  <si>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</si>
  <si>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</si>
  <si>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</si>
  <si>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</si>
  <si>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</si>
  <si>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</si>
  <si>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</si>
  <si>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</si>
  <si>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</si>
  <si>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</si>
  <si>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</si>
  <si>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</si>
  <si>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</si>
  <si>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</si>
  <si>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</si>
  <si>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</si>
  <si>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</si>
  <si>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</si>
  <si>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</si>
  <si>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</si>
  <si>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</si>
  <si>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</si>
  <si>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</si>
  <si>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</si>
  <si>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</si>
  <si>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</si>
  <si>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</si>
  <si>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</si>
  <si>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</si>
  <si>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</si>
  <si>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</si>
  <si>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</si>
  <si>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</si>
  <si>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</si>
  <si>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</si>
  <si>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</si>
  <si>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</si>
  <si>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</si>
  <si>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</si>
  <si>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</si>
  <si>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</si>
  <si>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</si>
  <si>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</si>
  <si>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</si>
  <si>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</si>
  <si>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</si>
  <si>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</si>
  <si>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</si>
  <si>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</si>
  <si>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</si>
  <si>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</si>
  <si>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</si>
  <si>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</si>
  <si>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</si>
  <si>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</si>
  <si>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</si>
  <si>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</si>
  <si>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</si>
  <si>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</si>
  <si>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</si>
  <si>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</si>
  <si>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</si>
  <si>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</si>
  <si>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</si>
  <si>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</si>
  <si>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</si>
  <si>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</si>
  <si>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</si>
  <si>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</si>
  <si>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</si>
  <si>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</si>
  <si>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</si>
  <si>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</si>
  <si>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</si>
  <si>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</si>
  <si>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</si>
  <si>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</si>
  <si>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</si>
  <si>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</si>
  <si>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</si>
  <si>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</si>
  <si>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</si>
  <si>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</si>
  <si>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</si>
  <si>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</si>
  <si>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</si>
  <si>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</si>
  <si>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</si>
  <si>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</si>
  <si>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</si>
  <si>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</si>
  <si>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</si>
  <si>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</si>
  <si>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</si>
  <si>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</si>
  <si>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</si>
  <si>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</si>
  <si>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</si>
  <si>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</si>
  <si>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</si>
  <si>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</si>
  <si>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</si>
  <si>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</si>
  <si>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</si>
  <si>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</si>
  <si>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</si>
  <si>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</si>
  <si>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</si>
  <si>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</si>
  <si>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</si>
  <si>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</si>
  <si>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</si>
  <si>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</si>
  <si>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</si>
  <si>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</si>
  <si>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</si>
  <si>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</si>
  <si>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</si>
  <si>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</si>
  <si>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</si>
  <si>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</si>
  <si>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</si>
  <si>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</si>
  <si>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</si>
  <si>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</si>
  <si>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</si>
  <si>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</si>
  <si>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</si>
  <si>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</si>
  <si>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</si>
  <si>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</si>
  <si>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</si>
  <si>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</si>
  <si>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</si>
  <si>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</si>
  <si>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</si>
  <si>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</si>
  <si>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</si>
  <si>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</si>
  <si>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</si>
  <si>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</si>
  <si>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</si>
  <si>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</si>
  <si>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</si>
  <si>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</si>
  <si>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</si>
  <si>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</si>
  <si>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</si>
  <si>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</si>
  <si>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</si>
  <si>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</si>
  <si>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</si>
  <si>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</si>
  <si>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</si>
  <si>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</si>
  <si>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</si>
  <si>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</si>
  <si>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</si>
  <si>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</si>
  <si>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</si>
  <si>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</si>
  <si>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</si>
  <si>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</si>
  <si>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</si>
  <si>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</si>
  <si>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</si>
  <si>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</si>
  <si>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</si>
  <si>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</si>
  <si>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</si>
  <si>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</si>
  <si>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</si>
  <si>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</si>
  <si>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</si>
  <si>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</si>
  <si>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</si>
  <si>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</si>
  <si>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</si>
  <si>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</si>
  <si>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</si>
  <si>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</si>
  <si>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</si>
  <si>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</si>
  <si>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</si>
  <si>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</si>
  <si>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</si>
  <si>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</si>
  <si>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</si>
  <si>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</si>
  <si>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</si>
  <si>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</si>
  <si>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</si>
  <si>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</si>
  <si>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</si>
  <si>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</si>
  <si>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</si>
  <si>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</si>
  <si>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</si>
  <si>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</si>
  <si>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</si>
  <si>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</si>
  <si>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</si>
  <si>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</si>
  <si>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</si>
  <si>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</si>
  <si>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</si>
  <si>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</si>
  <si>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</si>
  <si>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</si>
  <si>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</si>
  <si>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</si>
  <si>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</si>
  <si>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</si>
  <si>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</si>
  <si>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</si>
  <si>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</si>
  <si>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</si>
  <si>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</si>
  <si>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</si>
  <si>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</si>
  <si>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</si>
  <si>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</si>
  <si>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</si>
  <si>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</si>
  <si>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</si>
  <si>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</si>
  <si>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</si>
  <si>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</si>
  <si>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</si>
  <si>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</si>
  <si>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</si>
  <si>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</si>
  <si>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</si>
  <si>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</si>
  <si>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</si>
  <si>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</si>
  <si>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</si>
  <si>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</si>
  <si>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</si>
  <si>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</si>
  <si>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</si>
  <si>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</si>
  <si>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</si>
  <si>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</si>
  <si>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</si>
  <si>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</si>
  <si>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</si>
  <si>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</si>
  <si>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</si>
  <si>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</si>
  <si>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</si>
  <si>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</si>
  <si>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</si>
  <si>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</si>
  <si>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</si>
  <si>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</si>
  <si>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</si>
  <si>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</si>
  <si>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</si>
  <si>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</si>
  <si>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</si>
  <si>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</si>
  <si>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</si>
  <si>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</si>
  <si>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</si>
  <si>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</si>
  <si>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</si>
  <si>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</si>
  <si>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</si>
  <si>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</si>
  <si>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</si>
  <si>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</si>
  <si>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</si>
  <si>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</si>
  <si>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</si>
  <si>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</si>
  <si>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</si>
  <si>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</si>
  <si>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</si>
  <si>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</si>
  <si>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</si>
  <si>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</si>
  <si>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</si>
  <si>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</si>
  <si>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</si>
  <si>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</si>
  <si>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</si>
  <si>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</si>
  <si>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</si>
  <si>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</si>
  <si>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</si>
  <si>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</si>
  <si>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</si>
  <si>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</si>
  <si>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</si>
  <si>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</si>
  <si>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</si>
  <si>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</si>
  <si>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</si>
  <si>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</si>
  <si>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</si>
  <si>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</si>
  <si>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</si>
  <si>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</si>
  <si>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</si>
  <si>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</si>
  <si>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</si>
  <si>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</si>
  <si>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</si>
  <si>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</si>
  <si>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</si>
  <si>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</si>
  <si>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</si>
  <si>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</si>
  <si>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</si>
  <si>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</si>
  <si>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</si>
  <si>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</si>
  <si>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</si>
  <si>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</si>
  <si>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</si>
  <si>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</si>
  <si>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</si>
  <si>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</si>
  <si>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</si>
  <si>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</si>
  <si>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</si>
  <si>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</si>
  <si>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</si>
  <si>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</si>
  <si>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</si>
  <si>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</si>
  <si>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</si>
  <si>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</si>
  <si>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</si>
  <si>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</si>
  <si>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</si>
  <si>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</si>
  <si>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</si>
  <si>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</si>
  <si>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</si>
  <si>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</si>
  <si>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</si>
  <si>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</si>
  <si>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</si>
  <si>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</si>
  <si>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</si>
  <si>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</si>
  <si>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</si>
  <si>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</si>
  <si>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</si>
  <si>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</si>
  <si>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</si>
  <si>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</si>
  <si>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</si>
  <si>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</si>
  <si>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</si>
  <si>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</si>
  <si>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</si>
  <si>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</si>
  <si>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</si>
  <si>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</si>
  <si>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</si>
  <si>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</si>
  <si>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</si>
  <si>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</si>
  <si>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</si>
  <si>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</si>
  <si>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</si>
  <si>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</si>
  <si>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</si>
  <si>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</si>
  <si>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</si>
  <si>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</si>
  <si>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</si>
  <si>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</si>
  <si>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</si>
  <si>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</si>
  <si>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</si>
  <si>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</si>
  <si>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</si>
  <si>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</si>
  <si>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</si>
  <si>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</si>
  <si>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</si>
  <si>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</si>
  <si>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</si>
  <si>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</si>
  <si>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</si>
  <si>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</si>
  <si>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</si>
  <si>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</si>
  <si>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</si>
  <si>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</si>
  <si>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</si>
  <si>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</si>
  <si>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</si>
  <si>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</si>
  <si>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</si>
  <si>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</si>
  <si>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</si>
  <si>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</si>
  <si>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</si>
  <si>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</si>
  <si>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</si>
  <si>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</si>
  <si>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</si>
  <si>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</si>
  <si>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</si>
  <si>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</si>
  <si>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</si>
  <si>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</si>
  <si>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</si>
  <si>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</si>
  <si>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</si>
  <si>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</si>
  <si>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</si>
  <si>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</si>
  <si>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</si>
  <si>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</si>
  <si>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</si>
  <si>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</si>
  <si>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</si>
  <si>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</si>
  <si>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</si>
  <si>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</si>
  <si>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</si>
  <si>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</si>
  <si>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</si>
  <si>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</si>
  <si>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</si>
  <si>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</si>
  <si>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</si>
  <si>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</si>
  <si>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</si>
  <si>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</si>
  <si>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</si>
  <si>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</si>
  <si>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</si>
  <si>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</si>
  <si>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</si>
  <si>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</si>
  <si>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</si>
  <si>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</si>
  <si>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</si>
  <si>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</si>
  <si>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</si>
  <si>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</si>
  <si>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</si>
  <si>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</si>
  <si>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</si>
  <si>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</si>
  <si>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</si>
  <si>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</si>
  <si>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</si>
  <si>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</si>
  <si>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</si>
  <si>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</si>
  <si>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</si>
  <si>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</si>
  <si>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</si>
  <si>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</si>
  <si>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</si>
  <si>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</si>
  <si>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</si>
  <si>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</si>
  <si>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</si>
  <si>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</si>
  <si>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</si>
  <si>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</si>
  <si>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</si>
  <si>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</si>
  <si>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</si>
  <si>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</si>
  <si>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</si>
  <si>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</si>
  <si>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</si>
  <si>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</si>
  <si>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</si>
  <si>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</si>
  <si>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</si>
  <si>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</si>
  <si>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</si>
  <si>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</si>
  <si>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</si>
  <si>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</si>
  <si>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</si>
  <si>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</si>
  <si>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</si>
  <si>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</si>
  <si>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</si>
  <si>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</si>
  <si>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</si>
  <si>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</si>
  <si>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</si>
  <si>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</si>
  <si>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</si>
  <si>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</si>
  <si>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</si>
  <si>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</si>
  <si>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</si>
  <si>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</si>
  <si>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</si>
  <si>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</si>
  <si>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</si>
  <si>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</si>
  <si>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</si>
  <si>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</si>
  <si>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</si>
  <si>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</si>
  <si>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</si>
  <si>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</si>
  <si>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</si>
  <si>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</si>
  <si>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</si>
  <si>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</si>
  <si>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</si>
  <si>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</si>
  <si>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</si>
  <si>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</si>
  <si>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</si>
  <si>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</si>
  <si>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</si>
  <si>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</si>
  <si>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</si>
  <si>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</si>
  <si>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</si>
  <si>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</si>
  <si>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</si>
  <si>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</si>
  <si>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</si>
  <si>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</si>
  <si>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</si>
  <si>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</si>
  <si>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</si>
  <si>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</si>
  <si>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</si>
  <si>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</si>
  <si>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</si>
  <si>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</si>
  <si>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</si>
  <si>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</si>
  <si>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</si>
  <si>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</si>
  <si>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</si>
  <si>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</si>
  <si>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</si>
  <si>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</si>
  <si>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</si>
  <si>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</si>
  <si>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</si>
  <si>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</si>
  <si>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</si>
  <si>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</si>
  <si>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</si>
  <si>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</si>
  <si>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</si>
  <si>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</si>
  <si>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</si>
  <si>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</si>
  <si>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</si>
  <si>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</si>
  <si>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</si>
  <si>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</si>
  <si>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</si>
  <si>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</si>
  <si>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</si>
  <si>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</si>
  <si>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</si>
  <si>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</si>
  <si>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</si>
  <si>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</si>
  <si>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</si>
  <si>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</si>
  <si>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</si>
  <si>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</si>
  <si>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</si>
  <si>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</si>
  <si>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</si>
  <si>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</si>
  <si>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</si>
  <si>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</si>
  <si>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</si>
  <si>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</si>
  <si>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</si>
  <si>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</si>
  <si>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</si>
  <si>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</si>
  <si>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</si>
  <si>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</si>
  <si>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</si>
  <si>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</si>
  <si>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</si>
  <si>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</si>
  <si>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</si>
  <si>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</si>
  <si>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</si>
  <si>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</si>
  <si>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</si>
  <si>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</si>
  <si>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</si>
  <si>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</si>
  <si>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</si>
  <si>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</si>
  <si>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</si>
  <si>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</si>
  <si>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</si>
  <si>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</si>
  <si>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</si>
  <si>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</si>
  <si>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</si>
  <si>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</si>
  <si>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</si>
  <si>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</si>
  <si>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</si>
  <si>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</si>
  <si>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</si>
  <si>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</si>
  <si>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</si>
  <si>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</si>
  <si>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</si>
  <si>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</si>
  <si>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</si>
  <si>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</si>
  <si>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</si>
  <si>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</si>
  <si>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</si>
  <si>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</si>
  <si>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</si>
  <si>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</si>
  <si>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</si>
  <si>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</si>
  <si>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</si>
  <si>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</si>
  <si>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</si>
  <si>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</si>
  <si>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</si>
  <si>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</si>
  <si>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</si>
  <si>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</si>
  <si>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</si>
  <si>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</si>
  <si>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</si>
  <si>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</si>
  <si>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</si>
  <si>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</si>
  <si>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</si>
  <si>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</si>
  <si>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</si>
  <si>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</si>
  <si>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</si>
  <si>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</si>
  <si>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</si>
  <si>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</si>
  <si>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</si>
  <si>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</si>
  <si>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</si>
  <si>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</si>
  <si>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</si>
  <si>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</si>
  <si>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</si>
  <si>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</si>
  <si>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</si>
  <si>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</si>
  <si>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</si>
  <si>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</si>
  <si>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</si>
  <si>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</si>
  <si>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</si>
  <si>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</si>
  <si>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</si>
  <si>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</si>
  <si>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</si>
  <si>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</si>
  <si>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</si>
  <si>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</si>
  <si>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</si>
  <si>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</si>
  <si>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</si>
  <si>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</si>
  <si>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</si>
  <si>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</si>
  <si>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</si>
  <si>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</si>
  <si>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</si>
  <si>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</si>
  <si>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</si>
  <si>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</si>
  <si>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</si>
  <si>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</si>
  <si>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</si>
  <si>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</si>
  <si>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</si>
  <si>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</si>
  <si>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</si>
  <si>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</si>
  <si>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</si>
  <si>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</si>
  <si>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</si>
  <si>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</si>
  <si>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</si>
  <si>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</si>
  <si>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</si>
  <si>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</si>
  <si>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</si>
  <si>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</si>
  <si>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</si>
  <si>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</si>
  <si>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</si>
  <si>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</si>
  <si>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</si>
  <si>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</si>
  <si>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</si>
  <si>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</si>
  <si>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</si>
  <si>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</si>
  <si>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</si>
  <si>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</si>
  <si>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</si>
  <si>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</si>
  <si>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</si>
  <si>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</si>
  <si>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</si>
  <si>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</si>
  <si>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</si>
  <si>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</si>
  <si>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</si>
  <si>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</si>
  <si>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</si>
  <si>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</si>
  <si>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</si>
  <si>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</si>
  <si>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</si>
  <si>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</si>
  <si>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</si>
  <si>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</si>
  <si>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</si>
  <si>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</si>
  <si>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</si>
  <si>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</si>
  <si>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</si>
  <si>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</si>
  <si>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</si>
  <si>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</si>
  <si>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</si>
  <si>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</si>
  <si>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</si>
  <si>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</si>
  <si>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</si>
  <si>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</si>
  <si>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</si>
  <si>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</si>
  <si>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</si>
  <si>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</si>
  <si>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</si>
  <si>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</si>
  <si>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</si>
  <si>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</si>
  <si>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</si>
  <si>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</si>
  <si>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</si>
  <si>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</si>
  <si>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</si>
  <si>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</si>
  <si>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</si>
  <si>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</si>
  <si>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</si>
  <si>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</si>
  <si>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</si>
  <si>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</si>
  <si>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</si>
  <si>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</si>
  <si>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</si>
  <si>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</si>
  <si>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</si>
  <si>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</si>
  <si>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</si>
  <si>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</si>
  <si>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</si>
  <si>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</si>
  <si>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</si>
  <si>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</si>
  <si>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</si>
  <si>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</si>
  <si>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</si>
  <si>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</si>
  <si>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</si>
  <si>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</si>
  <si>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</si>
  <si>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</si>
  <si>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</si>
  <si>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</si>
  <si>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</si>
  <si>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</si>
  <si>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</si>
  <si>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</si>
  <si>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</si>
  <si>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</si>
  <si>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</si>
  <si>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</si>
  <si>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</si>
  <si>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</si>
  <si>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</si>
  <si>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</si>
  <si>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</si>
  <si>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</si>
  <si>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</si>
  <si>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</si>
  <si>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</si>
  <si>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</si>
  <si>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</si>
  <si>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</si>
  <si>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</si>
  <si>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</si>
  <si>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</si>
  <si>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</si>
  <si>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</si>
  <si>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</si>
  <si>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</si>
  <si>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</si>
  <si>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</si>
  <si>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</si>
  <si>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</si>
  <si>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</si>
  <si>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</si>
  <si>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</si>
  <si>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</si>
  <si>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</si>
  <si>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</si>
  <si>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</si>
  <si>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</si>
  <si>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</si>
  <si>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</si>
  <si>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</si>
  <si>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</si>
  <si>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</si>
  <si>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</si>
  <si>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</si>
  <si>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</si>
  <si>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</si>
  <si>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</si>
  <si>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</si>
  <si>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</si>
  <si>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</si>
  <si>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</si>
  <si>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</si>
  <si>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</si>
  <si>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</si>
  <si>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</si>
  <si>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</si>
  <si>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</si>
  <si>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</si>
  <si>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</si>
  <si>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</si>
  <si>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</si>
  <si>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</si>
  <si>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</si>
  <si>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</si>
  <si>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</si>
  <si>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</si>
  <si>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</si>
  <si>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</si>
  <si>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</si>
  <si>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</si>
  <si>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</si>
  <si>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</si>
  <si>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</si>
  <si>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</si>
  <si>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</si>
  <si>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</si>
  <si>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</si>
  <si>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</si>
  <si>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</si>
  <si>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</si>
  <si>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</si>
  <si>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</si>
  <si>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</si>
  <si>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</si>
  <si>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</si>
  <si>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</si>
  <si>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</si>
  <si>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</si>
  <si>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</si>
  <si>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</si>
  <si>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</si>
  <si>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</si>
  <si>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</si>
  <si>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</si>
  <si>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</si>
  <si>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</si>
  <si>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</si>
  <si>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</si>
  <si>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</si>
  <si>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</si>
  <si>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</si>
  <si>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</si>
  <si>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</si>
  <si>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</si>
  <si>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</si>
  <si>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</si>
  <si>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</si>
  <si>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</si>
  <si>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</si>
  <si>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</si>
  <si>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</si>
  <si>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</si>
  <si>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</si>
  <si>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</si>
  <si>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</si>
  <si>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</si>
  <si>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</si>
  <si>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</si>
  <si>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</si>
  <si>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</si>
  <si>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</si>
  <si>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</si>
  <si>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</si>
  <si>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</si>
  <si>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</si>
  <si>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</si>
  <si>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</si>
  <si>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</si>
  <si>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</si>
  <si>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</si>
  <si>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</si>
  <si>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</si>
  <si>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</si>
  <si>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</si>
  <si>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</si>
  <si>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</si>
  <si>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</si>
  <si>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</si>
  <si>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</si>
  <si>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</si>
  <si>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</si>
  <si>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</si>
  <si>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</si>
  <si>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</si>
  <si>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</si>
  <si>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</si>
  <si>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</si>
  <si>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</si>
  <si>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</si>
  <si>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</si>
  <si>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</si>
  <si>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</si>
  <si>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</si>
  <si>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</si>
  <si>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</si>
  <si>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</si>
  <si>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</si>
  <si>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</si>
  <si>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</si>
  <si>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</si>
  <si>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</si>
  <si>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</si>
  <si>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</si>
  <si>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</si>
  <si>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</si>
  <si>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</si>
  <si>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</si>
  <si>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</si>
  <si>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</si>
  <si>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</si>
  <si>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</si>
  <si>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</si>
  <si>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</si>
  <si>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</si>
  <si>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</si>
  <si>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</si>
  <si>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</si>
  <si>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</si>
  <si>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</si>
  <si>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</si>
  <si>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</si>
  <si>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</si>
  <si>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</si>
  <si>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</si>
  <si>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</si>
  <si>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</si>
  <si>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</si>
  <si>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</si>
  <si>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</si>
  <si>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</si>
  <si>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</si>
  <si>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</si>
  <si>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</si>
  <si>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</si>
  <si>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</si>
  <si>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</si>
  <si>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</si>
  <si>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</si>
  <si>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</si>
  <si>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</si>
  <si>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</si>
  <si>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</si>
  <si>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</si>
  <si>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</si>
  <si>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</si>
  <si>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</si>
  <si>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</si>
  <si>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</si>
  <si>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</si>
  <si>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</si>
  <si>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</si>
  <si>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</si>
  <si>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</si>
  <si>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</si>
  <si>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</si>
  <si>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</si>
  <si>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</si>
  <si>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</si>
  <si>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</si>
  <si>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</si>
  <si>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</si>
  <si>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</si>
  <si>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</si>
  <si>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</si>
  <si>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</si>
  <si>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</si>
  <si>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</si>
  <si>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</si>
  <si>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</si>
  <si>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</si>
  <si>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</si>
  <si>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</si>
  <si>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</si>
  <si>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</si>
  <si>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</si>
  <si>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</si>
  <si>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</si>
  <si>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</si>
  <si>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</si>
  <si>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</si>
  <si>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</si>
  <si>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</si>
  <si>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</si>
  <si>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</si>
  <si>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</si>
  <si>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</si>
  <si>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</si>
  <si>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</si>
  <si>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</si>
  <si>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</si>
  <si>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</si>
  <si>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</si>
  <si>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</si>
  <si>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</si>
  <si>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</si>
  <si>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</si>
  <si>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</si>
  <si>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</si>
  <si>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</si>
  <si>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</si>
  <si>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</si>
  <si>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</si>
  <si>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</si>
  <si>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</si>
  <si>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</si>
  <si>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</si>
  <si>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</si>
  <si>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</si>
  <si>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</si>
  <si>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</si>
  <si>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</si>
  <si>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</si>
  <si>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</si>
  <si>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</si>
  <si>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</si>
  <si>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</si>
  <si>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</si>
  <si>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</si>
  <si>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</si>
  <si>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</si>
  <si>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</si>
  <si>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</si>
  <si>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</si>
  <si>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</si>
  <si>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</si>
  <si>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</si>
  <si>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</si>
  <si>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</si>
  <si>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</si>
  <si>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</si>
  <si>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</si>
  <si>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</si>
  <si>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</si>
  <si>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</si>
  <si>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</si>
  <si>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</si>
  <si>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</si>
  <si>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</si>
  <si>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</si>
  <si>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</si>
  <si>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</si>
  <si>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</si>
  <si>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</si>
  <si>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</si>
  <si>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</si>
  <si>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</si>
  <si>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</si>
  <si>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</si>
  <si>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</si>
  <si>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</si>
  <si>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</si>
  <si>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</si>
  <si>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</si>
  <si>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</si>
  <si>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</si>
  <si>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</si>
  <si>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</si>
  <si>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</si>
  <si>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</si>
  <si>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</si>
  <si>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</si>
  <si>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</si>
  <si>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</si>
  <si>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</si>
  <si>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</si>
  <si>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</si>
  <si>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</si>
  <si>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</si>
  <si>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</si>
  <si>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</si>
  <si>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</si>
  <si>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</si>
  <si>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</si>
  <si>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</si>
  <si>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</si>
  <si>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</si>
  <si>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</si>
  <si>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</si>
  <si>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</si>
  <si>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</si>
  <si>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</si>
  <si>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</si>
  <si>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</si>
  <si>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</si>
  <si>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</si>
  <si>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</si>
  <si>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</si>
  <si>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</si>
  <si>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</si>
  <si>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</si>
  <si>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</si>
  <si>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</si>
  <si>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</si>
  <si>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</si>
  <si>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</si>
  <si>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</si>
  <si>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</si>
  <si>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</si>
  <si>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</si>
  <si>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</si>
  <si>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</si>
  <si>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</si>
  <si>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</si>
  <si>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</si>
  <si>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</si>
  <si>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</si>
  <si>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</si>
  <si>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</si>
  <si>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</si>
  <si>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</si>
  <si>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</si>
  <si>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</si>
  <si>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</si>
  <si>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</si>
  <si>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</si>
  <si>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</si>
  <si>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</si>
  <si>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</si>
  <si>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</si>
  <si>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</si>
  <si>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</si>
  <si>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</si>
  <si>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</si>
  <si>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</si>
  <si>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</si>
  <si>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</si>
  <si>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</si>
  <si>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</si>
  <si>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</si>
  <si>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</si>
  <si>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</si>
  <si>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</si>
  <si>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</si>
  <si>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</si>
  <si>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</si>
  <si>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</si>
  <si>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</si>
  <si>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</si>
  <si>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</si>
  <si>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</si>
  <si>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</si>
  <si>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</si>
  <si>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</si>
  <si>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</si>
  <si>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</si>
  <si>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</si>
  <si>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</si>
  <si>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</si>
  <si>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</si>
  <si>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</si>
  <si>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</si>
  <si>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</si>
  <si>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</si>
  <si>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</si>
  <si>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</si>
  <si>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</si>
  <si>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</si>
  <si>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</si>
  <si>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</si>
  <si>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</si>
  <si>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</si>
  <si>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</si>
  <si>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</si>
  <si>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</si>
  <si>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</si>
  <si>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</si>
  <si>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</si>
  <si>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</si>
  <si>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</si>
  <si>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</si>
  <si>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</si>
  <si>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</si>
  <si>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</si>
  <si>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</si>
  <si>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</si>
  <si>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</si>
  <si>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</si>
  <si>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</si>
  <si>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</si>
  <si>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</si>
  <si>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</si>
  <si>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</si>
  <si>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</si>
  <si>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</si>
  <si>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</si>
  <si>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</si>
  <si>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</si>
  <si>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</si>
  <si>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</si>
  <si>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</si>
  <si>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</si>
  <si>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</si>
  <si>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</si>
  <si>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</si>
  <si>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</si>
  <si>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</si>
  <si>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</si>
  <si>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</si>
  <si>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</si>
  <si>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</si>
  <si>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</si>
  <si>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</si>
  <si>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</si>
  <si>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</si>
  <si>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</si>
  <si>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</si>
  <si>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</si>
  <si>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</si>
  <si>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</si>
  <si>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</si>
  <si>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</si>
  <si>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</si>
  <si>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</si>
  <si>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</si>
  <si>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</si>
  <si>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</si>
  <si>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</si>
  <si>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</si>
  <si>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</si>
  <si>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</si>
  <si>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</si>
  <si>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</si>
  <si>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</si>
  <si>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</si>
  <si>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</si>
  <si>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</si>
  <si>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</si>
  <si>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</si>
  <si>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</si>
  <si>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</si>
  <si>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</si>
  <si>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</si>
  <si>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</si>
  <si>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</si>
  <si>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</si>
  <si>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</si>
  <si>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</si>
  <si>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</si>
  <si>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</si>
  <si>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</si>
  <si>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</si>
  <si>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</si>
  <si>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</si>
  <si>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</si>
  <si>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</si>
  <si>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</si>
  <si>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</si>
  <si>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</si>
  <si>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</si>
  <si>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</si>
  <si>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</si>
  <si>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</si>
  <si>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</si>
  <si>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</si>
  <si>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</si>
  <si>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</si>
  <si>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</si>
  <si>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</si>
  <si>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</si>
  <si>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</si>
  <si>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</si>
  <si>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</si>
  <si>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</si>
  <si>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</si>
  <si>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</si>
  <si>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</si>
  <si>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</si>
  <si>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</si>
  <si>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</si>
  <si>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</si>
  <si>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</si>
  <si>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</si>
  <si>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</si>
  <si>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</si>
  <si>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</si>
  <si>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</si>
  <si>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</si>
  <si>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</si>
  <si>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</si>
  <si>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</si>
  <si>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</si>
  <si>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</si>
  <si>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</si>
  <si>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</si>
  <si>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</si>
  <si>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</si>
  <si>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</si>
  <si>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</si>
  <si>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</si>
  <si>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</si>
  <si>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</si>
  <si>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</si>
  <si>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</si>
  <si>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</si>
  <si>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</si>
  <si>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</si>
  <si>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</si>
  <si>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</si>
  <si>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</si>
  <si>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</si>
  <si>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</si>
  <si>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</si>
  <si>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</si>
  <si>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</si>
  <si>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</si>
  <si>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</si>
  <si>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</si>
  <si>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</si>
  <si>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</si>
  <si>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</si>
  <si>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</si>
  <si>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</si>
  <si>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</si>
  <si>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</si>
  <si>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</si>
  <si>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</si>
  <si>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</si>
  <si>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</si>
  <si>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</si>
  <si>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</si>
  <si>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</si>
  <si>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</si>
  <si>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</si>
  <si>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</si>
  <si>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</si>
  <si>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</si>
  <si>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</si>
  <si>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</si>
  <si>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</si>
  <si>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</si>
  <si>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</si>
  <si>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</si>
  <si>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</si>
  <si>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</si>
  <si>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</si>
  <si>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</si>
  <si>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</si>
  <si>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</si>
  <si>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</si>
  <si>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</si>
  <si>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</si>
  <si>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</si>
  <si>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</si>
  <si>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</si>
  <si>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</si>
  <si>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</si>
  <si>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</si>
  <si>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</si>
  <si>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</si>
  <si>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</si>
  <si>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</si>
  <si>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</si>
  <si>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</si>
  <si>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</si>
  <si>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</si>
  <si>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</si>
  <si>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</si>
  <si>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</si>
  <si>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</si>
  <si>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</si>
  <si>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</si>
  <si>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</si>
  <si>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</si>
  <si>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</si>
  <si>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</si>
  <si>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</si>
  <si>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</si>
  <si>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</si>
  <si>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</si>
  <si>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</si>
  <si>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</si>
  <si>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</si>
  <si>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</si>
  <si>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</si>
  <si>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</si>
  <si>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</si>
  <si>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</si>
  <si>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</si>
  <si>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</si>
  <si>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</si>
  <si>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</si>
  <si>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</si>
  <si>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</si>
  <si>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</si>
  <si>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</si>
  <si>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</si>
  <si>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</si>
  <si>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</si>
  <si>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</si>
  <si>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</si>
  <si>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</si>
  <si>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</si>
  <si>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</si>
  <si>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</si>
  <si>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</si>
  <si>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</si>
  <si>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</si>
  <si>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</si>
  <si>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</si>
  <si>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</si>
  <si>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</si>
  <si>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</si>
  <si>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</si>
  <si>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</si>
  <si>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</si>
  <si>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</si>
  <si>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</si>
  <si>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</si>
  <si>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</si>
  <si>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</si>
  <si>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</si>
  <si>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</si>
  <si>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</si>
  <si>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</si>
  <si>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</si>
  <si>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</si>
  <si>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</si>
  <si>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</si>
  <si>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</si>
  <si>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</si>
  <si>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</si>
  <si>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</si>
  <si>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</si>
  <si>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</si>
  <si>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</si>
  <si>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</si>
  <si>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</si>
  <si>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</si>
  <si>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</si>
  <si>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</si>
  <si>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</si>
  <si>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</si>
  <si>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</si>
  <si>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</si>
  <si>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</si>
  <si>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</si>
  <si>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</si>
  <si>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</si>
  <si>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</si>
  <si>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</si>
  <si>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</si>
  <si>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</si>
  <si>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</si>
  <si>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</si>
  <si>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</si>
  <si>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</si>
  <si>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</si>
  <si>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</si>
  <si>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</si>
  <si>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</si>
  <si>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</si>
  <si>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</si>
  <si>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</si>
  <si>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</si>
  <si>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</si>
  <si>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</si>
  <si>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</si>
  <si>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</si>
  <si>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</si>
  <si>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</si>
  <si>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</si>
  <si>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</si>
  <si>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</si>
  <si>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</si>
  <si>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</si>
  <si>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</si>
  <si>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</si>
  <si>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</si>
  <si>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</si>
  <si>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</si>
  <si>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</si>
  <si>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</si>
  <si>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</si>
  <si>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</si>
  <si>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</si>
  <si>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</si>
  <si>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</si>
  <si>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</si>
  <si>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</si>
  <si>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</si>
  <si>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</si>
  <si>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</si>
  <si>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</si>
  <si>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</si>
  <si>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</si>
  <si>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</si>
  <si>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</si>
  <si>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</si>
  <si>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</si>
  <si>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</si>
  <si>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</si>
  <si>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</si>
  <si>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</si>
  <si>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</si>
  <si>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</si>
  <si>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</si>
  <si>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</si>
  <si>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</si>
  <si>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</si>
  <si>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</si>
  <si>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</si>
  <si>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</si>
  <si>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</si>
  <si>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</si>
  <si>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</si>
  <si>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</si>
  <si>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</si>
  <si>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</si>
  <si>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</si>
  <si>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</si>
  <si>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</si>
  <si>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</si>
  <si>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</si>
  <si>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</si>
  <si>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</si>
  <si>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</si>
  <si>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</si>
  <si>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</si>
  <si>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</si>
  <si>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</si>
  <si>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</si>
  <si>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</si>
  <si>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</si>
  <si>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</si>
  <si>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</si>
  <si>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</si>
  <si>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</si>
  <si>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</si>
  <si>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</si>
  <si>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</si>
  <si>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</si>
  <si>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</si>
  <si>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</si>
  <si>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</si>
  <si>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</si>
  <si>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</si>
  <si>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</si>
  <si>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</si>
  <si>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</si>
  <si>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</si>
  <si>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</si>
  <si>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</si>
  <si>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</si>
  <si>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</si>
  <si>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</si>
  <si>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</si>
  <si>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</si>
  <si>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</si>
  <si>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</si>
  <si>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</si>
  <si>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</si>
  <si>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</si>
  <si>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</si>
  <si>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</si>
  <si>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</si>
  <si>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</si>
  <si>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</si>
  <si>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</si>
  <si>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</si>
  <si>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</si>
  <si>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</si>
  <si>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</si>
  <si>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</si>
  <si>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</si>
  <si>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</si>
  <si>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</si>
  <si>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</si>
  <si>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</si>
  <si>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</si>
  <si>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</si>
  <si>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</si>
  <si>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</si>
  <si>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</si>
  <si>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</si>
  <si>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</si>
  <si>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</si>
  <si>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</si>
  <si>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</si>
  <si>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</si>
  <si>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</si>
  <si>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</si>
  <si>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</si>
  <si>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</si>
  <si>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</si>
  <si>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</si>
  <si>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</si>
  <si>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</si>
  <si>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</si>
  <si>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</si>
  <si>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</si>
  <si>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</si>
  <si>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</si>
  <si>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</si>
  <si>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</si>
  <si>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</si>
  <si>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</si>
  <si>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</si>
  <si>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</si>
  <si>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</si>
  <si>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</si>
  <si>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</si>
  <si>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</si>
  <si>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</si>
  <si>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</si>
  <si>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</si>
  <si>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</si>
  <si>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</si>
  <si>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</si>
  <si>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</si>
  <si>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</si>
  <si>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</si>
  <si>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</si>
  <si>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</si>
  <si>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</si>
  <si>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</si>
  <si>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</si>
  <si>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</si>
  <si>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</si>
  <si>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</si>
  <si>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</si>
  <si>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</si>
  <si>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</si>
  <si>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</si>
  <si>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</si>
  <si>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</si>
  <si>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</si>
  <si>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</si>
  <si>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</si>
  <si>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</si>
  <si>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</si>
  <si>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</si>
  <si>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</si>
  <si>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</si>
  <si>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</si>
  <si>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</si>
  <si>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</si>
  <si>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</si>
  <si>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</si>
  <si>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</si>
  <si>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</si>
  <si>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</si>
  <si>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</si>
  <si>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</si>
  <si>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</si>
  <si>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</si>
  <si>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</si>
  <si>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</si>
  <si>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</si>
  <si>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</si>
  <si>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</si>
  <si>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</si>
  <si>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</si>
  <si>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</si>
  <si>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</si>
  <si>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</si>
  <si>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</si>
  <si>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</si>
  <si>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</si>
  <si>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</si>
  <si>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</si>
  <si>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</si>
  <si>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</si>
  <si>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</si>
  <si>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</si>
  <si>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</si>
  <si>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</si>
  <si>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</si>
  <si>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</si>
  <si>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</si>
  <si>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</si>
  <si>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</si>
  <si>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</si>
  <si>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</si>
  <si>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</si>
  <si>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</si>
  <si>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</si>
  <si>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</si>
  <si>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</si>
  <si>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</si>
  <si>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</si>
  <si>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</si>
  <si>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</si>
  <si>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</si>
  <si>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</si>
  <si>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</si>
  <si>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</si>
  <si>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</si>
  <si>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</si>
  <si>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</si>
  <si>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</si>
  <si>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</si>
  <si>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</si>
  <si>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</si>
  <si>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</si>
  <si>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</si>
  <si>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</si>
  <si>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</si>
  <si>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</si>
  <si>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</si>
  <si>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</si>
  <si>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</si>
  <si>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</si>
  <si>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</si>
  <si>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</si>
  <si>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</si>
  <si>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</si>
  <si>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</si>
  <si>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</si>
  <si>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</si>
  <si>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</si>
  <si>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</si>
  <si>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</si>
  <si>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</si>
  <si>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</si>
  <si>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</si>
  <si>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</si>
  <si>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</si>
  <si>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</si>
  <si>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</si>
  <si>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</si>
  <si>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</si>
  <si>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</si>
  <si>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</si>
  <si>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</si>
  <si>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</si>
  <si>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</si>
  <si>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</si>
  <si>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</si>
  <si>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</si>
  <si>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</si>
  <si>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</si>
  <si>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</si>
  <si>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</si>
  <si>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</si>
  <si>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</si>
  <si>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</si>
  <si>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</si>
  <si>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</si>
  <si>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</si>
  <si>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</si>
  <si>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</si>
  <si>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</si>
  <si>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</si>
  <si>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</si>
  <si>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</si>
  <si>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</si>
  <si>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</si>
  <si>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</si>
  <si>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</si>
  <si>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</si>
  <si>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</si>
  <si>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</si>
  <si>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</si>
  <si>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</si>
  <si>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</si>
  <si>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</si>
  <si>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</si>
  <si>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</si>
  <si>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</si>
  <si>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</si>
  <si>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</si>
  <si>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</si>
  <si>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</si>
  <si>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</si>
  <si>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</si>
  <si>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</si>
  <si>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</si>
  <si>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</si>
  <si>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</si>
  <si>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</si>
  <si>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</si>
  <si>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</si>
  <si>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</si>
  <si>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</si>
  <si>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</si>
  <si>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</si>
  <si>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</si>
  <si>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</si>
  <si>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</si>
  <si>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</si>
  <si>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</si>
  <si>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</si>
  <si>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</si>
  <si>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</si>
  <si>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</si>
  <si>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</si>
  <si>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</si>
  <si>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</si>
  <si>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</si>
  <si>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</si>
  <si>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</si>
  <si>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</si>
  <si>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</si>
  <si>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</si>
  <si>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</si>
  <si>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</si>
  <si>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</si>
  <si>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</si>
  <si>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</si>
  <si>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</si>
  <si>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</si>
  <si>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</si>
  <si>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</si>
  <si>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</si>
  <si>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</si>
  <si>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</si>
  <si>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</si>
  <si>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</si>
  <si>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</si>
  <si>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</si>
  <si>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</si>
  <si>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</si>
  <si>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</si>
  <si>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</si>
  <si>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</si>
  <si>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</si>
  <si>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</si>
  <si>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</si>
  <si>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</si>
  <si>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</si>
  <si>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</si>
  <si>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</si>
  <si>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</si>
  <si>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</si>
  <si>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</si>
  <si>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</si>
  <si>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</si>
  <si>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</si>
  <si>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</si>
  <si>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</si>
  <si>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</si>
  <si>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</si>
  <si>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</si>
  <si>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</si>
  <si>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</si>
  <si>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</si>
  <si>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</si>
  <si>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</si>
  <si>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</si>
  <si>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</si>
  <si>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</si>
  <si>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</si>
  <si>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</si>
  <si>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</si>
  <si>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</si>
  <si>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</si>
  <si>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</si>
  <si>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</si>
  <si>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</si>
  <si>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</si>
  <si>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</si>
  <si>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</si>
  <si>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</si>
  <si>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</si>
  <si>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</si>
  <si>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</si>
  <si>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</si>
  <si>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</si>
  <si>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</si>
  <si>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</si>
  <si>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</si>
  <si>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</si>
  <si>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</si>
  <si>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</si>
  <si>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</si>
  <si>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</si>
  <si>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</si>
  <si>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</si>
  <si>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</si>
  <si>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</si>
  <si>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</si>
  <si>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</si>
  <si>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</si>
  <si>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</si>
  <si>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</si>
  <si>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</si>
  <si>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</si>
  <si>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</si>
  <si>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</si>
  <si>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</si>
  <si>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</si>
  <si>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</si>
  <si>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</si>
  <si>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</si>
  <si>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</si>
  <si>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</si>
  <si>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</si>
  <si>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</si>
  <si>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</si>
  <si>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</si>
  <si>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</si>
  <si>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</si>
  <si>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</si>
  <si>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</si>
  <si>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</si>
  <si>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</si>
  <si>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</si>
  <si>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</si>
  <si>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</si>
  <si>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</si>
  <si>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</si>
  <si>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</si>
  <si>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</si>
  <si>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</si>
  <si>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</si>
  <si>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</si>
  <si>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</si>
  <si>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</si>
  <si>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</si>
  <si>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</si>
  <si>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</si>
  <si>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</si>
  <si>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</si>
  <si>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</si>
  <si>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</si>
  <si>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</si>
  <si>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</si>
  <si>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</si>
  <si>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</si>
  <si>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</si>
  <si>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</si>
  <si>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</si>
  <si>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</si>
  <si>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</si>
  <si>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</si>
  <si>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</si>
  <si>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</si>
  <si>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</si>
  <si>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</si>
  <si>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</si>
  <si>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</si>
  <si>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</si>
  <si>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</si>
  <si>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</si>
  <si>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</si>
  <si>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</si>
  <si>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</si>
  <si>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</si>
  <si>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</si>
  <si>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</si>
  <si>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</si>
  <si>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</si>
  <si>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</si>
  <si>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</si>
  <si>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</si>
  <si>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</si>
  <si>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</si>
  <si>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</si>
  <si>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</si>
  <si>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</si>
  <si>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</si>
  <si>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</si>
  <si>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</si>
  <si>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</si>
  <si>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</si>
  <si>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</si>
  <si>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</si>
  <si>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</si>
  <si>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</si>
  <si>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</si>
  <si>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</si>
  <si>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</si>
  <si>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</si>
  <si>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</si>
  <si>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</si>
  <si>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</si>
  <si>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</si>
  <si>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</si>
  <si>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</si>
  <si>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</si>
  <si>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</si>
  <si>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</si>
  <si>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</si>
  <si>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</si>
  <si>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</si>
  <si>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</si>
  <si>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</si>
  <si>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</si>
  <si>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</si>
  <si>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</si>
  <si>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</si>
  <si>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</si>
  <si>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</si>
  <si>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</si>
  <si>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</si>
  <si>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</si>
  <si>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</si>
  <si>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</si>
  <si>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</si>
  <si>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</si>
  <si>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</si>
  <si>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</si>
  <si>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</si>
  <si>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</si>
  <si>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</si>
  <si>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</si>
  <si>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</si>
  <si>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</si>
  <si>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</si>
  <si>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</si>
  <si>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</si>
  <si>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</si>
  <si>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</si>
  <si>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</si>
  <si>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</si>
  <si>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</si>
  <si>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</si>
  <si>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</si>
  <si>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</si>
  <si>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</si>
  <si>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</si>
  <si>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</si>
  <si>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</si>
  <si>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</si>
  <si>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</si>
  <si>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</si>
  <si>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</si>
  <si>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</si>
  <si>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</si>
  <si>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</si>
  <si>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</si>
  <si>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</si>
  <si>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</si>
  <si>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</si>
  <si>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</si>
  <si>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</si>
  <si>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</si>
  <si>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</si>
  <si>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</si>
  <si>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</si>
  <si>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</si>
  <si>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</si>
  <si>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</si>
  <si>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</si>
  <si>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</si>
  <si>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</si>
  <si>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</si>
  <si>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</si>
  <si>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</si>
  <si>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</si>
  <si>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</si>
  <si>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</si>
  <si>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</si>
  <si>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</si>
  <si>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</si>
  <si>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</si>
  <si>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</si>
  <si>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</si>
  <si>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</si>
  <si>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</si>
  <si>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</si>
  <si>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</si>
  <si>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</si>
  <si>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</si>
  <si>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</si>
  <si>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</si>
  <si>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</si>
  <si>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</si>
  <si>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</si>
  <si>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</si>
  <si>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</si>
  <si>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</si>
  <si>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</si>
  <si>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</si>
  <si>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</si>
  <si>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</si>
  <si>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</si>
  <si>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</si>
  <si>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</si>
  <si>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</si>
  <si>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</si>
  <si>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</si>
  <si>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</si>
  <si>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</si>
  <si>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</si>
  <si>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</si>
  <si>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</si>
  <si>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</si>
  <si>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</si>
  <si>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</si>
  <si>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</si>
  <si>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</si>
  <si>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</si>
  <si>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</si>
  <si>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</si>
  <si>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</si>
  <si>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</si>
  <si>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</si>
  <si>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</si>
  <si>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</si>
  <si>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</si>
  <si>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</si>
  <si>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</si>
  <si>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</si>
  <si>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</si>
  <si>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</si>
  <si>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</si>
  <si>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</si>
  <si>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</si>
  <si>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</si>
  <si>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</si>
  <si>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</si>
  <si>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</si>
  <si>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</si>
  <si>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</si>
  <si>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</si>
  <si>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</si>
  <si>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</si>
  <si>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</si>
  <si>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</si>
  <si>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</si>
  <si>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</si>
  <si>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</si>
  <si>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</si>
  <si>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</si>
  <si>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</si>
  <si>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</si>
  <si>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</si>
  <si>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</si>
  <si>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</si>
  <si>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</si>
  <si>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</si>
  <si>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</si>
  <si>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</si>
  <si>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</si>
  <si>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</si>
  <si>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</si>
  <si>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</si>
  <si>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</si>
  <si>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</si>
  <si>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</si>
  <si>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</si>
  <si>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</si>
  <si>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</si>
  <si>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</si>
  <si>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</si>
  <si>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</si>
  <si>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</si>
  <si>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</si>
  <si>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</si>
  <si>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</si>
  <si>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</si>
  <si>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</si>
  <si>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</si>
  <si>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</si>
  <si>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</si>
  <si>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</si>
  <si>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</si>
  <si>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</si>
  <si>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</si>
  <si>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</si>
  <si>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</si>
  <si>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</si>
  <si>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</si>
  <si>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</si>
  <si>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</si>
  <si>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</si>
  <si>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</si>
  <si>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</si>
  <si>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</si>
  <si>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</si>
  <si>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</si>
  <si>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</si>
  <si>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</si>
  <si>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</si>
  <si>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</si>
  <si>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</si>
  <si>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</si>
  <si>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</si>
  <si>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</si>
  <si>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</si>
  <si>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</si>
  <si>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</si>
  <si>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</si>
  <si>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</si>
  <si>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</si>
  <si>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</si>
  <si>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</si>
  <si>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</si>
  <si>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</si>
  <si>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</si>
  <si>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</si>
  <si>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</si>
  <si>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</si>
  <si>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</si>
  <si>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</si>
  <si>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</si>
  <si>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</si>
  <si>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</si>
  <si>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</si>
  <si>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</si>
  <si>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</si>
  <si>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</si>
  <si>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</si>
  <si>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</si>
  <si>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</si>
  <si>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</si>
  <si>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</si>
  <si>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</si>
  <si>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</si>
  <si>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</si>
  <si>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</si>
  <si>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</si>
  <si>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</si>
  <si>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</si>
  <si>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</si>
  <si>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</si>
  <si>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</si>
  <si>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</si>
  <si>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</si>
  <si>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</si>
  <si>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</si>
  <si>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</si>
  <si>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</si>
  <si>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</si>
  <si>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</si>
  <si>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</si>
  <si>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</si>
  <si>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</si>
  <si>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</si>
  <si>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</si>
  <si>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</si>
  <si>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</si>
  <si>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</si>
  <si>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</si>
  <si>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</si>
  <si>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</si>
  <si>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</si>
  <si>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</si>
  <si>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</si>
  <si>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</si>
  <si>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</si>
  <si>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</si>
  <si>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</si>
  <si>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</si>
  <si>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</si>
  <si>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</si>
  <si>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</si>
  <si>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</si>
  <si>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</si>
  <si>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</si>
  <si>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</si>
  <si>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</si>
  <si>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</si>
  <si>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</si>
  <si>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</si>
  <si>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</si>
  <si>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</si>
  <si>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</si>
  <si>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</si>
  <si>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</si>
  <si>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</si>
  <si>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</si>
  <si>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</si>
  <si>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</si>
  <si>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</si>
  <si>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</si>
  <si>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</si>
  <si>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</si>
  <si>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</si>
  <si>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</si>
  <si>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</si>
  <si>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</si>
  <si>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</si>
  <si>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</si>
  <si>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</si>
  <si>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</si>
  <si>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</si>
  <si>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</si>
  <si>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</si>
  <si>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</si>
  <si>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</si>
  <si>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</si>
  <si>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</si>
  <si>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</si>
  <si>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</si>
  <si>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</si>
  <si>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</si>
  <si>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</si>
  <si>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</si>
  <si>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</si>
  <si>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</si>
  <si>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</si>
  <si>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</si>
  <si>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</si>
  <si>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</si>
  <si>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</si>
  <si>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</si>
  <si>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</si>
  <si>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</si>
  <si>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</si>
  <si>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</si>
  <si>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</si>
  <si>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</si>
  <si>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</si>
  <si>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</si>
  <si>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</si>
  <si>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</si>
  <si>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</si>
  <si>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</si>
  <si>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</si>
  <si>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</si>
  <si>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</si>
  <si>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</si>
  <si>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</si>
  <si>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</si>
  <si>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</si>
  <si>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</si>
  <si>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</si>
  <si>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</si>
  <si>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</si>
  <si>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</si>
  <si>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</si>
  <si>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</si>
  <si>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</si>
  <si>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</si>
  <si>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</si>
  <si>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</si>
  <si>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</si>
  <si>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</si>
  <si>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</si>
  <si>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</si>
  <si>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</si>
  <si>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</si>
  <si>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</si>
  <si>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</si>
  <si>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</si>
  <si>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</si>
  <si>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</si>
  <si>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</si>
  <si>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</si>
  <si>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</si>
  <si>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</si>
  <si>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</si>
  <si>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</si>
  <si>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</si>
  <si>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</si>
  <si>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</si>
  <si>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</si>
  <si>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</si>
  <si>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</si>
  <si>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</si>
  <si>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</si>
  <si>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</si>
  <si>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</si>
  <si>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</si>
  <si>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</si>
  <si>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</si>
  <si>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</si>
  <si>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</si>
  <si>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</si>
  <si>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</si>
  <si>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</si>
  <si>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</si>
  <si>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</si>
  <si>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</si>
  <si>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</si>
  <si>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</si>
  <si>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</si>
  <si>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</si>
  <si>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</si>
  <si>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</si>
  <si>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</si>
  <si>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</si>
  <si>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</si>
  <si>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</si>
  <si>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</si>
  <si>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</si>
  <si>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</si>
  <si>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</si>
  <si>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</si>
  <si>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</si>
  <si>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</si>
  <si>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</si>
  <si>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</si>
  <si>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</si>
  <si>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</si>
  <si>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</si>
  <si>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</si>
  <si>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</si>
  <si>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</si>
  <si>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</si>
  <si>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</si>
  <si>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</si>
  <si>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</si>
  <si>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</si>
  <si>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</si>
  <si>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</si>
  <si>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</si>
  <si>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</si>
  <si>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</si>
  <si>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</si>
  <si>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</si>
  <si>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</si>
  <si>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</si>
  <si>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</si>
  <si>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</si>
  <si>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</si>
  <si>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</si>
  <si>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</si>
  <si>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</si>
  <si>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</si>
  <si>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</si>
  <si>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</si>
  <si>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</si>
  <si>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</si>
  <si>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</si>
  <si>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</si>
  <si>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</si>
  <si>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</si>
  <si>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</si>
  <si>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</si>
  <si>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</si>
  <si>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</si>
  <si>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</si>
  <si>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</si>
  <si>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</si>
  <si>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</si>
  <si>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</si>
  <si>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</si>
  <si>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</si>
  <si>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</si>
  <si>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</si>
  <si>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</si>
  <si>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</si>
  <si>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</si>
  <si>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</si>
  <si>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</si>
  <si>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</si>
  <si>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</si>
  <si>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</si>
  <si>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</si>
  <si>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</si>
  <si>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</si>
  <si>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</si>
  <si>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</si>
  <si>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</si>
  <si>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</si>
  <si>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</si>
  <si>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</si>
  <si>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</si>
  <si>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</si>
  <si>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</si>
  <si>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</si>
  <si>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</si>
  <si>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</si>
  <si>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</si>
  <si>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</si>
  <si>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</si>
  <si>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</si>
  <si>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</si>
  <si>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</si>
  <si>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</si>
  <si>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</si>
  <si>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</si>
  <si>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</si>
  <si>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</si>
  <si>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</si>
  <si>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</si>
  <si>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</si>
  <si>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</si>
  <si>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</si>
  <si>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</si>
  <si>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</si>
  <si>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</si>
  <si>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</si>
  <si>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</si>
  <si>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</si>
  <si>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</si>
  <si>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</si>
  <si>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</si>
  <si>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</si>
  <si>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</si>
  <si>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</si>
  <si>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</si>
  <si>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</si>
  <si>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</si>
  <si>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</si>
  <si>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</si>
  <si>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</si>
  <si>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</si>
  <si>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</si>
  <si>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</si>
  <si>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</si>
  <si>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</si>
  <si>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</si>
  <si>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</si>
  <si>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</si>
  <si>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</si>
  <si>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</si>
  <si>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</si>
  <si>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</si>
  <si>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</si>
  <si>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</si>
  <si>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</si>
  <si>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</si>
  <si>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</si>
  <si>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</si>
  <si>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</si>
  <si>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</si>
  <si>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</si>
  <si>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</si>
  <si>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</si>
  <si>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</si>
  <si>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</si>
  <si>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</si>
  <si>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</si>
  <si>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</si>
  <si>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</si>
  <si>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</si>
  <si>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</si>
  <si>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</si>
  <si>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</si>
  <si>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</si>
  <si>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</si>
  <si>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</si>
  <si>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</si>
  <si>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</si>
  <si>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</si>
  <si>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</si>
  <si>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</si>
  <si>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</si>
  <si>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</si>
  <si>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</si>
  <si>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</si>
  <si>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</si>
  <si>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</si>
  <si>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</si>
  <si>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</si>
  <si>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</si>
  <si>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</si>
  <si>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</si>
  <si>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</si>
  <si>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</si>
  <si>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</si>
  <si>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</si>
  <si>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</si>
  <si>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</si>
  <si>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</si>
  <si>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</si>
  <si>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</si>
  <si>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</si>
  <si>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</si>
  <si>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</si>
  <si>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</si>
  <si>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</si>
  <si>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</si>
  <si>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</si>
  <si>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</si>
  <si>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</si>
  <si>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</si>
  <si>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</si>
  <si>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</si>
  <si>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</si>
  <si>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</si>
  <si>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</si>
  <si>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</si>
  <si>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</si>
  <si>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</si>
  <si>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</si>
  <si>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</si>
  <si>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</si>
  <si>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</si>
  <si>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</si>
  <si>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</si>
  <si>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</si>
  <si>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</si>
  <si>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</si>
  <si>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</si>
  <si>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</si>
  <si>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</si>
  <si>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</si>
  <si>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</si>
  <si>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</si>
  <si>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</si>
  <si>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</si>
  <si>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</si>
  <si>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</si>
  <si>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</si>
  <si>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</si>
  <si>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</si>
  <si>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</si>
  <si>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</si>
  <si>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</si>
  <si>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</si>
  <si>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 xml:space="preserve">access night issue USF area </t>
  </si>
  <si>
    <t>NO PCM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</si>
  <si>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</si>
  <si>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</si>
  <si>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</si>
  <si>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</si>
  <si>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</si>
  <si>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</si>
  <si>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</si>
  <si>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</si>
  <si>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</si>
  <si>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</si>
  <si>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site again down at 2025-10-23 18:37:45 / EM team at site checking </t>
  </si>
  <si>
    <t xml:space="preserve">PCM-20251023-00001771 </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</si>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</sst>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8" dataDxfId="47" headerRowBorderDxfId="45" tableBorderDxfId="46" totalsRowBorderDxfId="44">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290.85071932870051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10.355730902774667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5.5210069440363441E-2</v>
      </c>
      <c r="H4" s="138">
        <v>45953.73909722222</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45953.799145254627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45953.799145254627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45953.799145254627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45953.799145254627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45953.799145254627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45953.799145254627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45953.799145254627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45953.799145254627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45953.799145254627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45953.799145254627</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45953.799145254627</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45953.799145254627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45953.799145254627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45953.799145254627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45953.799145254627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45953.799145254627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45953.799145254627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45953.799145254627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45953.799145254627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45953.799145254627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45953.799145254627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45953.799145254627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45953.799145254627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45953.799145254627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45953.799145254627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45953.799145254627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45953.799145254627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45953.799145254627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45953.799145254627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45953.799145254627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45953.799145254627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45953.799145254627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45953.799145254627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45953.799145254627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45953.799145254627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45953.799145254627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45953.799145254627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45953.799145254627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45953.799145254627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45953.799145254627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45953.799145254627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45953.799145254627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45953.799145254627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45953.799145254627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45953.799145254627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45953.799145254627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45953.799145254627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45953.799145254627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45953.799145254627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45953.799145254627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45953.799145254627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45953.799145254627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45953.799145254627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45953.799145254627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45953.799145254627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45953.799145254627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45953.799145254627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45953.799145254627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45953.799145254627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45953.799145254627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45953.799145254627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45953.799145254627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45953.799145254627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45953.799145254627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45953.799145254627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45953.799145254627</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45953.799145254627</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128.79930729166517</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9.3033697916616802</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45953.799145254627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45953.799145254627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45953.799145254627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45953.799145254627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45953.799145254627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45953.799145254627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45953.799145254627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45953.799145254627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45953.799145254627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45953.799145254627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45953.799145254627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45953.799145254627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45953.799145254627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45953.799145254627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45953.799145254627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45953.799145254627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45953.799145254627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45953.799145254627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45953.799145254627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45953.799145254627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45953.799145254627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45953.799145254627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45953.799145254627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45953.799145254627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45953.799145254627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45953.799145254627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45953.799145254627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45953.799145254627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45953.799145254627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45953.799145254627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45953.799145254627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45953.799145254627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45953.799145254627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45953.799145254627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45953.799145254627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45953.799145254627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45953.799145254627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45953.799145254627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45953.799145254627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45953.799145254627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45953.799145254627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45953.799145254627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45953.799145254627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45953.799145254627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45953.799145254627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45953.799145254627</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45953.799145254627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45953.799145254627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45953.799145254627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45953.799145254627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45953.799145254627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45953.799145254627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45953.799145254627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45953.799145254627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45953.799145254627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45953.799145254627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45953.799145254627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45953.799145254627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45953.799145254627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45953.799145254627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45953.799145254627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45953.799145254627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45953.799145254627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45953.799145254627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45953.799145254627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45953.799145254627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45953.799145254627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45953.799145254627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45953.799145254627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45953.799145254627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45953.799145254627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45953.799145254627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45953.799145254627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45953.799145254627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45953.799145254627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45953.799145254627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45953.799145254627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45953.799145254627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45953.799145254627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45953.799145254627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45953.799145254627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45953.799145254627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45953.799145254627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45953.799145254627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45953.799145254627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45953.799145254627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45953.799145254627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45953.799145254627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45953.799145254627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45953.799145254627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45953.799145254627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45953.799145254627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45953.799145254627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45953.799145254627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45953.799145254627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45953.799145254627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45953.799145254627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45953.799145254627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45953.799145254627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45953.799145254627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45953.799145254627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45953.799145254627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45953.799145254627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45953.799145254627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45953.799145254627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45953.799145254627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45953.799145254627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45953.799145254627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45953.799145254627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45953.799145254627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45953.799145254627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45953.799145254627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45953.799145254627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45953.799145254627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45953.799145254627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45953.799145254627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45953.799145254627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45953.799145254627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45953.799145254627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45953.799145254627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45953.799145254627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45953.799145254627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45953.799145254627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45953.799145254627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45953.799145254627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45953.799145254627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45953.799145254627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45953.799145254627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45953.799145254627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45953.799145254627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45953.799145254627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45953.799145254627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45953.799145254627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45953.799145254627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45953.799145254627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45953.799145254627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45953.799145254627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45953.799145254627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45953.799145254627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45953.799145254627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45953.799145254627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45953.799145254627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45953.799145254627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45953.799145254627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45953.799145254627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45953.799145254627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45953.799145254627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45953.799145254627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45953.799145254627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45953.799145254627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45953.799145254627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45953.799145254627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45953.799145254627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45953.799145254627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45953.799145254627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45953.799145254627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45953.799145254627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45953.799145254627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45953.799145254627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45953.799145254627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45953.799145254627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45953.799145254627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45953.799145254627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45953.799145254627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45953.799145254627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45953.799145254627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45953.799145254627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45953.799145254627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45953.799145254627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45953.799145254627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45953.799145254627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45953.799145254627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45953.799145254627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45953.799145254627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45953.799145254627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45953.799145254627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45953.799145254627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45953.799145254627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45953.799145254627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45953.799145254627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45953.799145254627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45953.799145254627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45953.799145254627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45953.799145254627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45953.799145254627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45953.799145254627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45953.799145254627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45953.799145254627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45953.799145254627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45953.799145254627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45953.799145254627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45953.799145254627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45953.799145254627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45953.799145254627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45953.799145254627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45953.799145254627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45953.799145254627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45953.799145254627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45953.799145254627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45953.799145254627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45953.799145254627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45953.799145254627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45953.799145254627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45953.799145254627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45953.799145254627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45953.799145254627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45953.799145254627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45953.799145254627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45953.799145254627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45953.799145254627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45953.799145254627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45953.799145254627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45953.799145254627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45953.799145254627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45953.799145254627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45953.799145254627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45953.799145254627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45953.799145254627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45953.799145254627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45953.799145254627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45953.799145254627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45953.799145254627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45953.799145254627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45953.799145254627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45953.799145254627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45953.799145254627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45953.799145254627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45953.799145254627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45953.799145254627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45953.799145254627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45953.799145254627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45953.799145254627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45953.799145254627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45953.799145254627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45953.799145254627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45953.799145254627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45953.799145254627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45953.799145254627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45953.799145254627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45953.799145254627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45953.799145254627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45953.799145254627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45953.799145254627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45953.799145254627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45953.799145254627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45953.799145254627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45953.799145254627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45953.799145254627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45953.799145254627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45953.799145254627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45953.799145254627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45953.799145254627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45953.799145254627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45953.799145254627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45953.799145254627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45953.799145254627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45953.799145254627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45953.799145254627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45953.799145254627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45953.799145254627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45953.799145254627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45953.799145254627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45953.799145254627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45953.799145254627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45953.799145254627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45953.799145254627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45953.799145254627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45953.799145254627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45953.799145254627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45953.799145254627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45953.799145254627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45953.799145254627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45953.799145254627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45953.799145254627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45953.799145254627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45953.799145254627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45953.799145254627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45953.799145254627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45953.799145254627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45953.799145254627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45953.799145254627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45953.799145254627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45953.799145254627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45953.799145254627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45953.799145254627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45953.799145254627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45953.799145254627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45953.799145254627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45953.799145254627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45953.799145254627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45953.799145254627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45953.799145254627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45953.799145254627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45953.799145254627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45953.799145254627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45953.799145254627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45953.799145254627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45953.799145254627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45953.799145254627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45953.799145254627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45953.799145254627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45953.799145254627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45953.799145254627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45953.799145254627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45953.799145254627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45953.799145254627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45953.799145254627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45953.799145254627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45953.799145254627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45953.799145254627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45953.799145254627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45953.799145254627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45953.799145254627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45953.799145254627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45953.799145254627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45953.799145254627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45953.799145254627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45953.799145254627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45953.799145254627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45953.799145254627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45953.799145254627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45953.799145254627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45953.799145254627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45953.799145254627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45953.799145254627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45953.799145254627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45953.799145254627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45953.799145254627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45953.799145254627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45953.799145254627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45953.799145254627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45953.799145254627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45953.799145254627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45953.799145254627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45953.799145254627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45953.799145254627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45953.799145254627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45953.799145254627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45953.799145254627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45953.799145254627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45953.799145254627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45953.799145254627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45953.799145254627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45953.799145254627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45953.799145254627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45953.799145254627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45953.799145254627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45953.799145254627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45953.799145254627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45953.799145254627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45953.799145254627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45953.799145254627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45953.799145254627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45953.799145254627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45953.799145254627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45953.799145254627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45953.799145254627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45953.799145254627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45953.799145254627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45953.799145254627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45953.799145254627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45953.799145254627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45953.799145254627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45953.799145254627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45953.799145254627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45953.799145254627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45953.799145254627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45953.799145254627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45953.799145254627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45953.799145254627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45953.799145254627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45953.799145254627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45953.799145254627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45953.799145254627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45953.799145254627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45953.799145254627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45953.799145254627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45953.799145254627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45953.799145254627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45953.799145254627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45953.799145254627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45953.799145254627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45953.799145254627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45953.799145254627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45953.799145254627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45953.799145254627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45953.799145254627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45953.799145254627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45953.799145254627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45953.799145254627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45953.799145254627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45953.799145254627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45953.799145254627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45953.799145254627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45953.799145254627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45953.799145254627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45953.799145254627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45953.799145254627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45953.799145254627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45953.799145254627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45953.799145254627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45953.799145254627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45953.799145254627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45953.799145254627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45953.799145254627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45953.799145254627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45953.799145254627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45953.799145254627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45953.799145254627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45953.799145254627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45953.799145254627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45953.799145254627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45953.799145254627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45953.799145254627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45953.799145254627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45953.799145254627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45953.799145254627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45953.799145254627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45953.799145254627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45953.799145254627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45953.799145254627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45953.799145254627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45953.799145254627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45953.799145254627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45953.799145254627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45953.799145254627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45953.799145254627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45953.799145254627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45953.799145254627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45953.799145254627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45953.799145254627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45953.799145254627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45953.799145254627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45953.799145254627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45953.799145254627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45953.799145254627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45953.799145254627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45953.799145254627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45953.799145254627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45953.799145254627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45953.799145254627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45953.799145254627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45953.799145254627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45953.799145254627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45953.799145254627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45953.799145254627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45953.799145254627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45953.799145254627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45953.799145254627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45953.799145254627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45953.799145254627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45953.799145254627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45953.799145254627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45953.799145254627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45953.799145254627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45953.799145254627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45953.799145254627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45953.799145254627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45953.799145254627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45953.799145254627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45953.799145254627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45953.799145254627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45953.799145254627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45953.799145254627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45953.799145254627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45953.799145254627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45953.799145254627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45953.799145254627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45953.799145254627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45953.799145254627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45953.799145254627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45953.799145254627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45953.799145254627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45953.799145254627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45953.799145254627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45953.799145254627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45953.799145254627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45953.799145254627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45953.799145254627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45953.799145254627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45953.799145254627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45953.799145254627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45953.799145254627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45953.799145254627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45953.799145254627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45953.799145254627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45953.799145254627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45953.799145254627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45953.799145254627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45953.799145254627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45953.799145254627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45953.799145254627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45953.799145254627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45953.799145254627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45953.799145254627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45953.799145254627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45953.799145254627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45953.799145254627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45953.799145254627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45953.799145254627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45953.799145254627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45953.799145254627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45953.799145254627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45953.799145254627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45953.799145254627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45953.799145254627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45953.799145254627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45953.799145254627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45953.799145254627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45953.799145254627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45953.799145254627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45953.799145254627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45953.799145254627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45953.799145254627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45953.799145254627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45953.799145254627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45953.799145254627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45953.799145254627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45953.799145254627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45953.799145254627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45953.799145254627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45953.799145254627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45953.799145254627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45953.799145254627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45953.799145254627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45953.799145254627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45953.799145254627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45953.799145254627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45953.799145254627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45953.799145254627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45953.799145254627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45953.799145254627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45953.799145254627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45953.799145254627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45953.799145254627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45953.799145254627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45953.799145254627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45953.799145254627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45953.799145254627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45953.799145254627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45953.799145254627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45953.799145254627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45953.799145254627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45953.799145254627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45953.799145254627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45953.799145254627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45953.799145254627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45953.799145254627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45953.799145254627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45953.799145254627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45953.799145254627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45953.799145254627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45953.799145254627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45953.799145254627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45953.799145254627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45953.799145254627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45953.799145254627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45953.799145254627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45953.799145254627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45953.799145254627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45953.799145254627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45953.799145254627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45953.799145254627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45953.799145254627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45953.799145254627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45953.799145254627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45953.799145254627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45953.799145254627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45953.799145254627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45953.799145254627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45953.799145254627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45953.799145254627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45953.799145254627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45953.799145254627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45953.799145254627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45953.799145254627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45953.799145254627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45953.799145254627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45953.799145254627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45953.799145254627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45953.799145254627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45953.799145254627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45953.799145254627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45953.799145254627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45953.799145254627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45953.799145254627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45953.799145254627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45953.799145254627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45953.799145254627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45953.799145254627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45953.799145254627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45953.799145254627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45953.799145254627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45953.799145254627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45953.799145254627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45953.799145254627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45953.799145254627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45953.799145254627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45953.799145254627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45953.799145254627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45953.799145254627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45953.799145254627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45953.799145254627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45953.799145254627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45953.799145254627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45953.799145254627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45953.799145254627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45953.799145254627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45953.799145254627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45953.799145254627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45953.799145254627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45953.799145254627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45953.799145254627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45953.799145254627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45953.799145254627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45953.799145254627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45953.799145254627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45953.799145254627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45953.799145254627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45953.799145254627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45953.799145254627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45953.799145254627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45953.799145254627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45953.799145254627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45953.799145254627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45953.799145254627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45953.799145254627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45953.799145254627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45953.799145254627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45953.799145254627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45953.799145254627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45953.799145254627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45953.799145254627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45953.799145254627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45953.799145254627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45953.799145254627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45953.799145254627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45953.799145254627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45953.799145254627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45953.799145254627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45953.799145254627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45953.799145254627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45953.799145254627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45953.799145254627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45953.799145254627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45953.799145254627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45953.799145254627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45953.799145254627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45953.799145254627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45953.799145254627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45953.799145254627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45953.799145254627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45953.799145254627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45953.799145254627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45953.799145254627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45953.799145254627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45953.799145254627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45953.799145254627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45953.799145254627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45953.799145254627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45953.799145254627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45953.799145254627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45953.799145254627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45953.799145254627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45953.799145254627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45953.799145254627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45953.799145254627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45953.799145254627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45953.799145254627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45953.799145254627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45953.799145254627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45953.799145254627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45953.799145254627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45953.799145254627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45953.799145254627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45953.799145254627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45953.799145254627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45953.799145254627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45953.799145254627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45953.799145254627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45953.799145254627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45953.799145254627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45953.799145254627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45953.799145254627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45953.799145254627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45953.799145254627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45953.799145254627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45953.799145254627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45953.799145254627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45953.799145254627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45953.799145254627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45953.799145254627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45953.799145254627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45953.799145254627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45953.799145254627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45953.799145254627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45953.799145254627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45953.799145254627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45953.799145254627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45953.799145254627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45953.799145254627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45953.799145254627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45953.799145254627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45953.799145254627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45953.799145254627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45953.799145254627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45953.799145254627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45953.799145254627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45953.799145254627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45953.799145254627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45953.799145254627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45953.799145254627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45953.799145254627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45953.799145254627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45953.799145254627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45953.799145254627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45953.799145254627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45953.799145254627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45953.799145254627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45953.799145254627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45953.799145254627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45953.799145254627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45953.799145254627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45953.799145254627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45953.799145254627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45953.799145254627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45953.799145254627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45953.799145254627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45953.799145254627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45953.799145254627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45953.799145254627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45953.799145254627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45953.799145254627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45953.799145254627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45953.799145254627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45953.799145254627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45953.799145254627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45953.799145254627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45953.799145254627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45953.799145254627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45953.799145254627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45953.799145254627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45953.799145254627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45953.799145254627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45953.799145254627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45953.799145254627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45953.799145254627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45953.799145254627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45953.799145254627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45953.799145254627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45953.799145254627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45953.799145254627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45953.799145254627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45953.799145254627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45953.799145254627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45953.799145254627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45953.799145254627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45953.799145254627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45953.799145254627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45953.799145254627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45953.799145254627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45953.799145254627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45953.799145254627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45953.799145254627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45953.799145254627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45953.799145254627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45953.799145254627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45953.799145254627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45953.799145254627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45953.799145254627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45953.799145254627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45953.799145254627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45953.799145254627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45953.799145254627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45953.799145254627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45953.799145254627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45953.799145254627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45953.799145254627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45953.799145254627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45953.799145254627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45953.799145254627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45953.799145254627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45953.799145254627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45953.799145254627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45953.799145254627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45953.799145254627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45953.799145254627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45953.799145254627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45953.799145254627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45953.799145254627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45953.799145254627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45953.799145254627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45953.799145254627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45953.799145254627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45953.799145254627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45953.799145254627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45953.799145254627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45953.799145254627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45953.799145254627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45953.799145254627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45953.799145254627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45953.799145254627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45953.799145254627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45953.799145254627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45953.799145254627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45953.799145254627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45953.799145254627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45953.799145254627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45953.799145254627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45953.799145254627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45953.799145254627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45953.799145254627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45953.799145254627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45953.799145254627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45953.799145254627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45953.799145254627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45953.799145254627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45953.799145254627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45953.799145254627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45953.799145254627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45953.799145254627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45953.799145254627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45953.799145254627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45953.799145254627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45953.799145254627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45953.799145254627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45953.799145254627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45953.799145254627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45953.799145254627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45953.799145254627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45953.799145254627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45953.799145254627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45953.799145254627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45953.799145254627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45953.799145254627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45953.799145254627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45953.799145254627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45953.799145254627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45953.799145254627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45953.799145254627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45953.799145254627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45953.799145254627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45953.799145254627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45953.799145254627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45953.799145254627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45953.799145254627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45953.799145254627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45953.799145254627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45953.799145254627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45953.799145254627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45953.799145254627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45953.799145254627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45953.799145254627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45953.799145254627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45953.799145254627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45953.799145254627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45953.799145254627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45953.799145254627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45953.799145254627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45953.799145254627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45953.799145254627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45953.799145254627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45953.799145254627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45953.799145254627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45953.799145254627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45953.799145254627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45953.799145254627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45953.799145254627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45953.799145254627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45953.799145254627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45953.799145254627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45953.799145254627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45953.799145254627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45953.799145254627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45953.799145254627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45953.799145254627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45953.799145254627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45953.799145254627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45953.799145254627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45953.799145254627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45953.799145254627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45953.799145254627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45953.799145254627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45953.799145254627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45953.799145254627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45953.799145254627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45953.799145254627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45953.799145254627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45953.799145254627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45953.799145254627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45953.799145254627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45953.799145254627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45953.799145254627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45953.799145254627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45953.799145254627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45953.799145254627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45953.799145254627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45953.799145254627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45953.799145254627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45953.799145254627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45953.799145254627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45953.799145254627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45953.799145254627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45953.799145254627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45953.799145254627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45953.799145254627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45953.799145254627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45953.799145254627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45953.799145254627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45953.799145254627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45953.799145254627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45953.799145254627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45953.799145254627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45953.799145254627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45953.799145254627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45953.799145254627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45953.799145254627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45953.799145254627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45953.799145254627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45953.799145254627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45953.799145254627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45953.799145254627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45953.799145254627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45953.799145254627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45953.799145254627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45953.799145254627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45953.799145254627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45953.799145254627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45953.799145254627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45953.799145254627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45953.799145254627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45953.799145254627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45953.799145254627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45953.799145254627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45953.799145254627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45953.799145254627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45953.799145254627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45953.799145254627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45953.799145254627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45953.799145254627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45953.799145254627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45953.799145254627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45953.799145254627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45953.799145254627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45953.799145254627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45953.799145254627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45953.799145254627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45953.799145254627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45953.799145254627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45953.799145254627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45953.799145254627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45953.799145254627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45953.799145254627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45953.799145254627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45953.799145254627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45953.799145254627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45953.799145254627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45953.799145254627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45953.799145254627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45953.799145254627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45953.799145254627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45953.799145254627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45953.799145254627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45953.799145254627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45953.799145254627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45953.799145254627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45953.799145254627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45953.799145254627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45953.799145254627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45953.799145254627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45953.799145254627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45953.799145254627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45953.799145254627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45953.799145254627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45953.799145254627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45953.799145254627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45953.799145254627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45953.799145254627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45953.799145254627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45953.799145254627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45953.799145254627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45953.799145254627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45953.799145254627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45953.799145254627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45953.799145254627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45953.799145254627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45953.799145254627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45953.799145254627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45953.799145254627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45953.799145254627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45953.799145254627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45953.799145254627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45953.799145254627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45953.799145254627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45953.799145254627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45953.799145254627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45953.799145254627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45953.799145254627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45953.799145254627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45953.799145254627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45953.799145254627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45953.799145254627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45953.799145254627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45953.799145254627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45953.799145254627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45953.799145254627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45953.799145254627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45953.799145254627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45953.799145254627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45953.799145254627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45953.799145254627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45953.799145254627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45953.799145254627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45953.799145254627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45953.799145254627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45953.799145254627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45953.799145254627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45953.799145254627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45953.799145254627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45953.799145254627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45953.799145254627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45953.799145254627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45953.799145254627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45953.799145254627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45953.799145254627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45953.799145254627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45953.799145254627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45953.799145254627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45953.799145254627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45953.799145254627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45953.799145254627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45953.799145254627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45953.799145254627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45953.799145254627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45953.799145254627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45953.799145254627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45953.799145254627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45953.799145254627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45953.799145254627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45953.799145254627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45953.799145254627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45953.799145254627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45953.799145254627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45953.799145254627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45953.799145254627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45953.799145254627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45953.799145254627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45953.799145254627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45953.799145254627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45953.799145254627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45953.799145254627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45953.799145254627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45953.799145254627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45953.799145254627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45953.799145254627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45953.799145254627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45953.799145254627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45953.799145254627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45953.799145254627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45953.799145254627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45953.799145254627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45953.799145254627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45953.799145254627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45953.799145254627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45953.799145254627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45953.799145254627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45953.799145254627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45953.799145254627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45953.799145254627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45953.799145254627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45953.799145254627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45953.799145254627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45953.799145254627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45953.799145254627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45953.799145254627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45953.799145254627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45953.799145254627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45953.799145254627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45953.799145254627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45953.799145254627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45953.799145254627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45953.799145254627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45953.799145254627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45953.799145254627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45953.799145254627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45953.799145254627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45953.799145254627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45953.799145254627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45953.799145254627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45953.799145254627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45953.799145254627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45953.799145254627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45953.799145254627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45953.799145254627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45953.799145254627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45953.799145254627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45953.799145254627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45953.799145254627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45953.799145254627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45953.799145254627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45953.799145254627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45953.799145254627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45953.799145254627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45953.799145254627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45953.799145254627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45953.799145254627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45953.799145254627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45953.799145254627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45953.799145254627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45953.799145254627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45953.799145254627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45953.799145254627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45953.799145254627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45953.799145254627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45953.799145254627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45953.799145254627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45953.799145254627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45953.799145254627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45953.799145254627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45953.799145254627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45953.799145254627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45953.799145254627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45953.799145254627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45953.799145254627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45953.799145254627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45953.799145254627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45953.799145254627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45953.799145254627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45953.799145254627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45953.799145254627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45953.799145254627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45953.799145254627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45953.799145254627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45953.799145254627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45953.799145254627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45953.799145254627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45953.799145254627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45953.799145254627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45953.799145254627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45953.799145254627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45953.799145254627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45953.799145254627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45953.799145254627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45953.799145254627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45953.799145254627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45953.799145254627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45953.799145254627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45953.799145254627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45953.799145254627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45953.799145254627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45953.799145254627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45953.799145254627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45953.799145254627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45953.799145254627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45953.799145254627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45953.799145254627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45953.799145254627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45953.799145254627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45953.799145254627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45953.799145254627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45953.799145254627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45953.799145254627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45953.799145254627</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250.31842766203044</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0.1644230324018281</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35754</v>
      </c>
      <c r="E4" s="100" t="s">
        <v>38998</v>
      </c>
      <c r="F4" s="125">
        <v>45953.754166666666</v>
      </c>
      <c r="G4" s="126">
        <f ca="1">IFERROR(NOW()-F4,"")</f>
        <v>4.4978587960940786E-2</v>
      </c>
      <c r="H4" s="125">
        <v>45953.748692129629</v>
      </c>
      <c r="I4" s="121" t="str">
        <f>IFERROR(VLOOKUP(D4,DB!A:F,6,0),"")</f>
        <v>Generator-SG</v>
      </c>
      <c r="J4" s="121" t="str">
        <f>IFERROR(VLOOKUP(D4,DB!A:G,7,0),"")</f>
        <v>Dead</v>
      </c>
      <c r="K4" s="127" t="s">
        <v>39094</v>
      </c>
      <c r="L4" s="123" t="str">
        <f>IFERROR(VLOOKUP(D4,DB!A:I,9,0),"")</f>
        <v>Latis</v>
      </c>
    </row>
    <row r="5" spans="1:16" ht="15" customHeight="1">
      <c r="A5" s="121" t="s">
        <v>39095</v>
      </c>
      <c r="B5" s="121" t="str">
        <f>IFERROR(VLOOKUP(D5,DB!A:K,11,0),"")</f>
        <v>R4</v>
      </c>
      <c r="C5" s="122">
        <v>1</v>
      </c>
      <c r="D5" s="95" t="s">
        <v>33649</v>
      </c>
      <c r="E5" s="100" t="s">
        <v>38998</v>
      </c>
      <c r="F5" s="125"/>
      <c r="G5" s="126">
        <f ca="1">IFERROR(NOW()-F5,"")</f>
        <v>45953.799145254627</v>
      </c>
      <c r="H5" s="125">
        <v>45953.743101851855</v>
      </c>
      <c r="I5" s="121" t="str">
        <f>IFERROR(VLOOKUP(D5,DB!A:F,6,0),"")</f>
        <v>Generator-SG</v>
      </c>
      <c r="J5" s="121" t="str">
        <f>IFERROR(VLOOKUP(D5,DB!A:G,7,0),"")</f>
        <v>Vandalized</v>
      </c>
      <c r="K5" s="127" t="s">
        <v>39096</v>
      </c>
      <c r="L5" s="123" t="str">
        <f>IFERROR(VLOOKUP(D5,DB!A:I,9,0),"")</f>
        <v>Latis</v>
      </c>
    </row>
    <row r="6" spans="1:16" ht="15" customHeight="1">
      <c r="A6" s="121"/>
      <c r="B6" s="121" t="str">
        <f>IFERROR(VLOOKUP(D6,DB!A:K,11,0),"")</f>
        <v/>
      </c>
      <c r="C6" s="122"/>
      <c r="D6" s="95"/>
      <c r="E6" s="100"/>
      <c r="F6" s="125"/>
      <c r="G6" s="126">
        <f ca="1">IFERROR(NOW()-F6,"")</f>
        <v>45953.799145254627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45953.799145254627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45953.799145254627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45953.799145254627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45953.799145254627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45953.799145254627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45953.799145254627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45953.799145254627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45953.799145254627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45953.799145254627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45953.799145254627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45953.799145254627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c r="E18" s="124"/>
      <c r="F18" s="125"/>
      <c r="G18" s="126">
        <f ca="1">IFERROR(NOW()-F18,"")</f>
        <v>45953.799145254627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45953.799145254627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45953.799145254627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45953.799145254627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45953.799145254627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45953.799145254627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45953.799145254627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45953.799145254627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45953.799145254627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45953.799145254627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45953.799145254627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45953.799145254627</v>
      </c>
      <c r="H29" s="125"/>
      <c r="I29" s="121" t="str">
        <f>IFERROR(VLOOKUP(D29,DB!A:F,6,0),"")</f>
        <v/>
      </c>
      <c r="J29" s="121" t="str">
        <f>IFERROR(VLOOKUP(D29,DB!A:G,7,0),"")</f>
        <v/>
      </c>
      <c r="K29" s="127"/>
      <c r="L29" s="123" t="str">
        <f>IFERROR(VLOOKUP(D29,DB!A:I,9,0),"")</f>
        <v/>
      </c>
    </row>
    <row r="30" spans="1:12" ht="15" customHeight="1">
      <c r="A30" s="121"/>
      <c r="B30" s="121" t="str">
        <f>IFERROR(VLOOKUP(D31,DB!A:K,11,0),"")</f>
        <v/>
      </c>
      <c r="C30" s="122"/>
      <c r="D30" s="123"/>
      <c r="E30" s="124"/>
      <c r="F30" s="125"/>
      <c r="G30" s="126">
        <f ca="1">IFERROR(NOW()-F30,"")</f>
        <v>45953.799145254627</v>
      </c>
      <c r="H30" s="125"/>
      <c r="I30" s="121" t="str">
        <f>IFERROR(VLOOKUP(D31,DB!A:F,6,0),"")</f>
        <v/>
      </c>
      <c r="J30" s="121" t="str">
        <f>IFERROR(VLOOKUP(D31,DB!A:G,7,0),"")</f>
        <v/>
      </c>
      <c r="K30" s="127"/>
      <c r="L30" s="123" t="str">
        <f>IFERROR(VLOOKUP(D31,DB!A:I,9,0),"")</f>
        <v/>
      </c>
    </row>
    <row r="31" spans="1:12" ht="15" customHeight="1">
      <c r="A31" s="121"/>
      <c r="B31" s="121" t="str">
        <f>IFERROR(VLOOKUP(#REF!,DB!A:K,11,0),"")</f>
        <v/>
      </c>
      <c r="C31" s="122"/>
      <c r="D31" s="123"/>
      <c r="E31" s="124"/>
      <c r="F31" s="125"/>
      <c r="G31" s="126">
        <f ca="1">IFERROR(NOW()-F31,"")</f>
        <v>45953.799145254627</v>
      </c>
      <c r="H31" s="125"/>
      <c r="I31" s="121" t="str">
        <f>IFERROR(VLOOKUP(#REF!,DB!A:F,6,0),"")</f>
        <v/>
      </c>
      <c r="J31" s="121" t="str">
        <f>IFERROR(VLOOKUP(#REF!,DB!A:G,7,0),"")</f>
        <v/>
      </c>
      <c r="K31" s="127"/>
      <c r="L31" s="123" t="str">
        <f>IFERROR(VLOOKUP(#REF!,DB!A:I,9,0),"")</f>
        <v/>
      </c>
    </row>
    <row r="32" spans="1:12" ht="15" customHeight="1">
      <c r="A32" s="121"/>
      <c r="B32" s="121" t="str">
        <f>IFERROR(VLOOKUP(D32,DB!A:K,11,0),"")</f>
        <v/>
      </c>
      <c r="C32" s="122"/>
      <c r="D32" s="123"/>
      <c r="E32" s="124"/>
      <c r="F32" s="125"/>
      <c r="G32" s="126">
        <f ca="1">IFERROR(NOW()-F32,"")</f>
        <v>45953.799145254627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45953.799145254627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45953.799145254627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45953.799145254627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45953.799145254627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45953.799145254627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45953.799145254627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45953.799145254627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45953.799145254627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45953.799145254627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45953.799145254627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45953.799145254627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45953.799145254627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45953.799145254627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45953.799145254627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45953.799145254627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45953.799145254627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45953.799145254627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45953.799145254627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45953.799145254627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45953.799145254627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45953.799145254627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45953.799145254627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45953.799145254627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45953.799145254627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45953.799145254627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45953.799145254627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45953.799145254627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45953.799145254627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45953.799145254627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45953.799145254627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45953.799145254627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45953.799145254627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45953.799145254627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45953.799145254627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45953.799145254627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45953.799145254627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45953.799145254627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45953.799145254627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45953.799145254627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45953.799145254627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45953.799145254627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45953.799145254627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45953.799145254627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45953.799145254627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45953.799145254627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45953.799145254627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45953.799145254627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45953.799145254627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45953.799145254627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45953.799145254627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45953.799145254627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45953.799145254627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45953.799145254627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45953.799145254627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45953.799145254627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45953.799145254627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45953.799145254627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45953.799145254627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45953.799145254627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45953.799145254627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45953.799145254627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45953.799145254627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45953.799145254627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45953.799145254627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45953.799145254627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45953.799145254627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45953.799145254627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45953.799145254627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45953.799145254627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45953.799145254627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45953.799145254627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45953.799145254627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45953.799145254627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45953.799145254627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45953.799145254627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45953.799145254627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45953.799145254627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45953.799145254627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45953.799145254627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45953.799145254627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45953.799145254627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45953.799145254627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45953.799145254627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45953.799145254627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45953.799145254627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45953.799145254627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45953.799145254627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45953.799145254627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45953.799145254627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45953.799145254627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45953.799145254627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45953.799145254627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45953.799145254627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45953.799145254627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45953.799145254627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45953.799145254627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45953.799145254627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45953.799145254627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45953.799145254627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45953.799145254627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45953.799145254627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45953.799145254627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45953.799145254627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45953.799145254627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45953.799145254627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45953.799145254627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45953.799145254627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45953.799145254627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45953.799145254627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45953.799145254627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45953.799145254627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45953.799145254627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45953.799145254627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45953.799145254627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45953.799145254627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45953.799145254627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45953.799145254627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45953.799145254627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45953.799145254627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45953.799145254627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45953.799145254627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45953.799145254627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45953.799145254627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45953.799145254627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45953.799145254627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45953.799145254627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45953.799145254627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45953.799145254627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45953.799145254627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45953.799145254627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45953.799145254627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45953.799145254627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45953.799145254627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45953.799145254627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45953.799145254627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45953.799145254627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45953.799145254627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45953.799145254627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45953.799145254627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45953.799145254627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45953.799145254627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45953.799145254627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45953.799145254627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45953.799145254627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45953.799145254627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45953.799145254627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45953.799145254627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45953.799145254627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45953.799145254627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45953.799145254627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45953.799145254627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45953.799145254627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45953.799145254627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45953.799145254627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45953.799145254627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45953.799145254627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45953.799145254627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45953.799145254627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45953.799145254627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45953.799145254627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45953.799145254627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45953.799145254627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45953.799145254627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45953.799145254627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45953.799145254627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45953.799145254627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45953.799145254627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45953.799145254627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45953.799145254627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45953.799145254627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45953.799145254627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45953.799145254627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45953.799145254627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45953.799145254627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45953.799145254627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45953.799145254627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45953.799145254627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45953.799145254627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45953.799145254627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45953.799145254627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45953.799145254627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45953.799145254627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45953.799145254627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45953.799145254627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45953.799145254627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45953.799145254627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45953.799145254627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45953.799145254627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45953.799145254627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45953.799145254627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45953.799145254627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45953.799145254627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45953.799145254627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45953.799145254627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45953.799145254627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45953.799145254627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45953.799145254627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45953.799145254627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45953.799145254627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45953.799145254627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45953.799145254627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45953.799145254627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45953.799145254627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45953.799145254627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45953.799145254627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45953.799145254627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45953.799145254627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45953.799145254627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45953.799145254627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45953.799145254627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45953.799145254627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45953.799145254627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45953.799145254627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45953.799145254627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45953.799145254627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45953.799145254627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45953.799145254627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45953.799145254627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45953.799145254627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45953.799145254627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45953.799145254627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45953.799145254627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45953.799145254627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45953.799145254627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45953.799145254627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45953.799145254627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45953.799145254627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45953.799145254627</v>
      </c>
      <c r="H260" s="125"/>
      <c r="I260" s="121" t="str">
        <f>IFERROR(VLOOKUP(D260,DB!A:F,6,0),"")</f>
        <v/>
      </c>
      <c r="J260" s="121" t="str">
        <f>IFERROR(VLOOKUP(D260,DB!A:G,7,0),"")</f>
        <v/>
      </c>
      <c r="K260" s="127"/>
      <c r="L260" s="123" t="str">
        <f>IFERROR(VLOOKUP(D260,DB!A:I,9,0),"")</f>
        <v/>
      </c>
    </row>
    <row r="261" spans="1:12" ht="15" customHeight="1">
      <c r="A261" s="128"/>
      <c r="B261" s="128" t="str">
        <f>IFERROR(VLOOKUP(D261,DB!A:K,11,0),"")</f>
        <v/>
      </c>
      <c r="C261" s="129"/>
      <c r="D261" s="130"/>
      <c r="E261" s="131"/>
      <c r="F261" s="132"/>
      <c r="G261" s="133">
        <f ca="1">IFERROR(NOW()-F261,"")</f>
        <v>45953.799145254627</v>
      </c>
      <c r="H261" s="132"/>
      <c r="I261" s="128" t="str">
        <f>IFERROR(VLOOKUP(D261,DB!A:F,6,0),"")</f>
        <v/>
      </c>
      <c r="J261" s="128" t="str">
        <f>IFERROR(VLOOKUP(D261,DB!A:G,7,0),"")</f>
        <v/>
      </c>
      <c r="K261" s="134"/>
      <c r="L261" s="130" t="str">
        <f>IFERROR(VLOOKUP(D261,DB!A:I,9,0),"")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61.967085069438326</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27.610267939810001</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9.0275711805516039</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5.1380341435142327</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1</v>
      </c>
      <c r="D6" s="154" t="s">
        <v>37837</v>
      </c>
      <c r="E6" s="154" t="s">
        <v>39081</v>
      </c>
      <c r="F6" s="155">
        <v>45953.746342592596</v>
      </c>
      <c r="G6" s="156">
        <f ca="1">IFERROR(NOW()-F6,"")</f>
        <v>5.280266203044448E-2</v>
      </c>
      <c r="H6" s="155">
        <v>45953.735613425924</v>
      </c>
      <c r="I6" s="154" t="str">
        <f>IFERROR(VLOOKUP(D6,DB!A:F,6,0),"")</f>
        <v>SCECO</v>
      </c>
      <c r="J6" s="154" t="str">
        <f>IFERROR(VLOOKUP(D6,DB!A:G,7,0),"")</f>
        <v>No BB Shifted</v>
      </c>
      <c r="K6" s="154" t="s">
        <v>39106</v>
      </c>
      <c r="L6" s="154" t="str">
        <f>IFERROR(VLOOKUP(D6,DB!A:I,9,0),"")</f>
        <v>Latis</v>
      </c>
    </row>
    <row r="7" spans="1:13" ht="15">
      <c r="A7" s="160"/>
      <c r="B7" s="160" t="str">
        <f>IFERROR(VLOOKUP(D7,DB!A:K,11,0),"")</f>
        <v/>
      </c>
      <c r="C7" s="160"/>
      <c r="D7" s="160"/>
      <c r="E7" s="160"/>
      <c r="F7" s="161"/>
      <c r="G7" s="162">
        <f ca="1">IFERROR(NOW()-F7,"")</f>
        <v>45953.799145254627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45953.799145254627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45953.799145254627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45953.799145254627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45953.799145254627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45953.799145254627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45953.799145254627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45953.799145254627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45953.799145254627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45953.799145254627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45953.799145254627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45953.799145254627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45953.799145254627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45953.799145254627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45953.799145254627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45953.799145254627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45953.799145254627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45953.799145254627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45953.799145254627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45953.799145254627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45953.799145254627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45953.799145254627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45953.799145254627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45953.799145254627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45953.799145254627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45953.799145254627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45953.799145254627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45953.799145254627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45953.799145254627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45953.799145254627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45953.799145254627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45953.799145254627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45953.799145254627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45953.799145254627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45953.799145254627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45953.799145254627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45953.799145254627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45953.799145254627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45953.799145254627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45953.799145254627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45953.799145254627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45953.799145254627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45953.799145254627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45953.799145254627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45953.799145254627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45953.799145254627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45953.799145254627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45953.799145254627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45953.799145254627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45953.799145254627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45953.799145254627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45953.799145254627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45953.799145254627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45953.799145254627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45953.799145254627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45953.799145254627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45953.799145254627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45953.799145254627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45953.799145254627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45953.799145254627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45953.799145254627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45953.799145254627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45953.799145254627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45953.799145254627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45953.799145254627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45953.799145254627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45953.799145254627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45953.799145254627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45953.799145254627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45953.799145254627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45953.799145254627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45953.799145254627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45953.799145254627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45953.799145254627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45953.799145254627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45953.799145254627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45953.799145254627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45953.799145254627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45953.799145254627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45953.799145254627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45953.799145254627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45953.799145254627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45953.799145254627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45953.799145254627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45953.799145254627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45953.799145254627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45953.799145254627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45953.799145254627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45953.799145254627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45953.799145254627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45953.799145254627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45953.799145254627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45953.799145254627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45953.799145254627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45953.799145254627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45953.799145254627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45953.799145254627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45953.799145254627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45953.799145254627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45953.799145254627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45953.799145254627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45953.799145254627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45953.799145254627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45953.799145254627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45953.799145254627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45953.799145254627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45953.799145254627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45953.799145254627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45953.799145254627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45953.799145254627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45953.799145254627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45953.799145254627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45953.799145254627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45953.799145254627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45953.799145254627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45953.799145254627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45953.799145254627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45953.799145254627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45953.799145254627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45953.799145254627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45953.799145254627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45953.799145254627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45953.799145254627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45953.799145254627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45953.799145254627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45953.799145254627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45953.799145254627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45953.799145254627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45953.799145254627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45953.799145254627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45953.799145254627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45953.799145254627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45953.799145254627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45953.799145254627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45953.799145254627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45953.799145254627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45953.799145254627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45953.799145254627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45953.799145254627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45953.799145254627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45953.799145254627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45953.799145254627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45953.799145254627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45953.799145254627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45953.799145254627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45953.799145254627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45953.799145254627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45953.799145254627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45953.799145254627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45953.799145254627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45953.799145254627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45953.799145254627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45953.799145254627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45953.799145254627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45953.799145254627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45953.799145254627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45953.799145254627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45953.799145254627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45953.799145254627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45953.799145254627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45953.799145254627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45953.799145254627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45953.799145254627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45953.799145254627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45953.799145254627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45953.799145254627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45953.799145254627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45953.799145254627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45953.799145254627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45953.799145254627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45953.799145254627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45953.799145254627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45953.799145254627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45953.799145254627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45953.799145254627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45953.799145254627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45953.799145254627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45953.799145254627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45953.799145254627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45953.799145254627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45953.799145254627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45953.799145254627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45953.799145254627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45953.799145254627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45953.799145254627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45953.799145254627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45953.799145254627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45953.799145254627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45953.799145254627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45953.799145254627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45953.799145254627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45953.799145254627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45953.799145254627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45953.799145254627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45953.799145254627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45953.799145254627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45953.799145254627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45953.799145254627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45953.799145254627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45953.799145254627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45953.799145254627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45953.799145254627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45953.799145254627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45953.799145254627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45953.799145254627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45953.799145254627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45953.799145254627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45953.799145254627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45953.799145254627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45953.799145254627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45953.799145254627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45953.799145254627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45953.799145254627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45953.799145254627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45953.799145254627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45953.799145254627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45953.799145254627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45953.799145254627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45953.799145254627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45953.799145254627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45953.799145254627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45953.799145254627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45953.799145254627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45953.799145254627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45953.799145254627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45953.799145254627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45953.799145254627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45953.799145254627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45953.799145254627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45953.799145254627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45953.799145254627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45953.799145254627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45953.799145254627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45953.799145254627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45953.799145254627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45953.799145254627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45953.799145254627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45953.799145254627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45953.799145254627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45953.799145254627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45953.799145254627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45953.799145254627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45953.799145254627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45953.799145254627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45953.799145254627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45953.799145254627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45953.799145254627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45953.799145254627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45953.799145254627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45953.799145254627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45953.799145254627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45953.799145254627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45953.799145254627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45953.799145254627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45953.799145254627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45953.799145254627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45953.799145254627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45953.799145254627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45953.799145254627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45953.799145254627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45953.799145254627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45953.799145254627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45953.799145254627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45953.799145254627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45953.799145254627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45953.799145254627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45953.799145254627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45953.799145254627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45953.799145254627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45953.799145254627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45953.799145254627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45953.799145254627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45953.799145254627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45953.799145254627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45953.799145254627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45953.799145254627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45953.799145254627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45953.799145254627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45953.799145254627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45953.799145254627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45953.799145254627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45953.799145254627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45953.799145254627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45953.799145254627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45953.799145254627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45953.799145254627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45953.799145254627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45953.799145254627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45953.799145254627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45953.799145254627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45953.799145254627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45953.799145254627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45953.799145254627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45953.799145254627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45953.799145254627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45953.799145254627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45953.799145254627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45953.799145254627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45953.799145254627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45953.799145254627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45953.799145254627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45953.799145254627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45953.799145254627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45953.799145254627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45953.799145254627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45953.799145254627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45953.799145254627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45953.799145254627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45953.799145254627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45953.799145254627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45953.799145254627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45953.799145254627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45953.799145254627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45953.799145254627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45953.799145254627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45953.799145254627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45953.799145254627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45953.799145254627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45953.799145254627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45953.799145254627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45953.799145254627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45953.799145254627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45953.799145254627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45953.799145254627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45953.799145254627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45953.799145254627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45953.799145254627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45953.799145254627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45953.799145254627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45953.799145254627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45953.799145254627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45953.799145254627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45953.799145254627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45953.799145254627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45953.799145254627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45953.799145254627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45953.799145254627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45953.799145254627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45953.799145254627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45953.799145254627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45953.799145254627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45953.799145254627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45953.799145254627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45953.799145254627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45953.799145254627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45953.799145254627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45953.799145254627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45953.799145254627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45953.799145254627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45953.799145254627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45953.799145254627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45953.799145254627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45953.799145254627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45953.799145254627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45953.799145254627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45953.799145254627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45953.799145254627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45953.799145254627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45953.799145254627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45953.799145254627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45953.799145254627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45953.799145254627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45953.799145254627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45953.799145254627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45953.799145254627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45953.799145254627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45953.799145254627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45953.799145254627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45953.799145254627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45953.799145254627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45953.799145254627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45953.799145254627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45953.799145254627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45953.799145254627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45953.799145254627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45953.799145254627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45953.799145254627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45953.799145254627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45953.799145254627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45953.799145254627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45953.799145254627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45953.799145254627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45953.799145254627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45953.799145254627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45953.799145254627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45953.799145254627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45953.799145254627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45953.799145254627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45953.799145254627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45953.799145254627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45953.799145254627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45953.799145254627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45953.799145254627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45953.799145254627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45953.799145254627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45953.799145254627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45953.799145254627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45953.799145254627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45953.799145254627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45953.799145254627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45953.799145254627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45953.799145254627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45953.799145254627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45953.799145254627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45953.799145254627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45953.799145254627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45953.799145254627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45953.799145254627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45953.799145254627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45953.799145254627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45953.799145254627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45953.799145254627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45953.799145254627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45953.799145254627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45953.799145254627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45953.799145254627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45953.799145254627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45953.799145254627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45953.799145254627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45953.799145254627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45953.799145254627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45953.799145254627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45953.799145254627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45953.799145254627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45953.799145254627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45953.799145254627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45953.799145254627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45953.799145254627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45953.799145254627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45953.799145254627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45953.799145254627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45953.799145254627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45953.799145254627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45953.799145254627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45953.799145254627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45953.799145254627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45953.799145254627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45953.799145254627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45953.799145254627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45953.799145254627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45953.799145254627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45953.799145254627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45953.799145254627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45953.799145254627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45953.799145254627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45953.799145254627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45953.799145254627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45953.799145254627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45953.799145254627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45953.799145254627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45953.799145254627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45953.799145254627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45953.799145254627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45953.799145254627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45953.799145254627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45953.799145254627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45953.799145254627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45953.799145254627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45953.799145254627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45953.799145254627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45953.799145254627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45953.799145254627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45953.799145254627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45953.799145254627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45953.799145254627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45953.799145254627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45953.799145254627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45953.799145254627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45953.799145254627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45953.799145254627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45953.799145254627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45953.799145254627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45953.799145254627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45953.799145254627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45953.799145254627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45953.799145254627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45953.799145254627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45953.799145254627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45953.799145254627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45953.799145254627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45953.799145254627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45953.799145254627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45953.799145254627</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45953.799145254627</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45953.799145254627</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45953.799145254627</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39107</v>
      </c>
      <c r="B2" s="105" t="str">
        <f>IFERROR(VLOOKUP(D2,DB!A:K,11,0),"")</f>
        <v>R6</v>
      </c>
      <c r="C2" s="107">
        <v>3</v>
      </c>
      <c r="D2" s="105" t="s">
        <v>38954</v>
      </c>
      <c r="E2" s="108" t="s">
        <v>39081</v>
      </c>
      <c r="F2" s="109">
        <v>45953.75675925926</v>
      </c>
      <c r="G2" s="78">
        <f ca="1">IFERROR(NOW()-F2,"-")</f>
        <v>4.2385995366203133E-2</v>
      </c>
      <c r="H2" s="109">
        <v>45953.740046296298</v>
      </c>
      <c r="I2" s="105" t="str">
        <f>IFERROR(VLOOKUP(D2,DB!A:F,6,0),"")</f>
        <v>SCECO</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45953.799145254627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45953.799145254627</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45953.799145254627</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45953.799145254627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45953.799145254627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45953.799145254627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45953.799145254627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45953.799145254627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45953.799145254627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45953.799145254627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45953.799145254627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45953.799145254627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45953.799145254627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45953.799145254627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45953.799145254627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45953.799145254627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45953.799145254627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45953.799145254627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45953.799145254627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45953.799145254627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45953.799145254627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45953.799145254627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45953.799145254627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45953.799145254627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45953.799145254627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45953.799145254627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45953.799145254627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45953.799145254627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45953.799145254627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45953.799145254627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45953.799145254627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45953.799145254627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45953.799145254627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45953.799145254627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45953.799145254627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45953.799145254627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45953.799145254627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45953.799145254627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45953.799145254627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45953.799145254627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45953.799145254627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45953.799145254627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45953.799145254627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45953.799145254627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45953.799145254627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45953.799145254627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45953.799145254627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45953.799145254627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45953.799145254627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45953.799145254627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45953.799145254627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45953.799145254627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45953.799145254627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45953.799145254627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45953.799145254627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45953.799145254627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45953.799145254627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45953.799145254627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45953.799145254627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45953.799145254627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45953.799145254627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45953.799145254627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45953.799145254627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45953.799145254627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45953.799145254627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45953.799145254627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45953.799145254627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45953.799145254627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45953.799145254627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45953.799145254627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45953.799145254627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45953.799145254627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45953.799145254627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45953.799145254627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45953.799145254627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45953.799145254627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45953.799145254627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45953.799145254627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45953.799145254627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45953.799145254627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45953.799145254627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45953.799145254627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45953.799145254627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45953.799145254627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45953.799145254627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45953.799145254627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45953.799145254627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45953.799145254627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45953.799145254627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45953.799145254627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45953.799145254627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45953.799145254627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45953.799145254627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45953.799145254627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45953.799145254627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45953.799145254627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45953.799145254627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45953.799145254627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45953.799145254627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45953.799145254627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45953.799145254627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45953.799145254627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45953.799145254627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45953.799145254627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45953.799145254627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45953.799145254627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45953.799145254627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45953.799145254627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45953.799145254627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45953.799145254627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45953.799145254627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45953.799145254627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45953.799145254627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45953.799145254627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45953.799145254627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45953.799145254627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45953.799145254627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45953.799145254627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45953.799145254627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45953.799145254627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45953.799145254627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45953.799145254627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45953.799145254627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45953.799145254627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45953.799145254627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45953.799145254627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45953.799145254627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45953.799145254627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45953.799145254627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45953.799145254627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45953.799145254627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45953.799145254627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45953.799145254627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45953.799145254627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45953.799145254627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45953.799145254627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45953.799145254627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45953.799145254627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45953.799145254627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45953.799145254627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45953.799145254627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45953.799145254627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45953.799145254627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45953.799145254627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45953.799145254627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45953.799145254627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45953.799145254627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45953.799145254627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45953.799145254627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45953.799145254627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45953.799145254627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45953.799145254627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45953.799145254627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45953.799145254627</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2025-10-23T16:12:48Z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